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UUTAIREN-LAN\disk\県中体連 事務局\R5\県大会\R5～参加申込書\"/>
    </mc:Choice>
  </mc:AlternateContent>
  <xr:revisionPtr revIDLastSave="0" documentId="8_{16D14430-EBE1-497A-A98F-A6B3FE2BDF5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データ整理" sheetId="10" state="hidden" r:id="rId1"/>
    <sheet name="入力フォーム" sheetId="9" r:id="rId2"/>
    <sheet name="申し込み用紙" sheetId="8" r:id="rId3"/>
    <sheet name="申込書サンプル" sheetId="6" r:id="rId4"/>
  </sheets>
  <definedNames>
    <definedName name="_xlnm.Print_Area" localSheetId="2">申し込み用紙!$A$1:$T$29</definedName>
    <definedName name="_xlnm.Print_Area" localSheetId="3">申込書サンプル!$A$1:$T$29</definedName>
    <definedName name="入力データ整理">データ整理!$A$1:$B$201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9" l="1"/>
  <c r="O6" i="9"/>
  <c r="P6" i="9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O29" i="9"/>
  <c r="O28" i="9"/>
  <c r="O27" i="9"/>
  <c r="P9" i="9"/>
  <c r="O9" i="9"/>
  <c r="P8" i="9"/>
  <c r="O8" i="9"/>
  <c r="O7" i="9"/>
  <c r="P7" i="9"/>
  <c r="O1" i="9"/>
  <c r="A1" i="8"/>
  <c r="R12" i="8"/>
  <c r="R10" i="8"/>
  <c r="R8" i="8"/>
  <c r="S7" i="8"/>
  <c r="S5" i="8"/>
  <c r="Q53" i="9"/>
  <c r="Q7" i="8"/>
  <c r="R53" i="9"/>
  <c r="S53" i="9"/>
  <c r="T53" i="9"/>
  <c r="Q54" i="9"/>
  <c r="Q9" i="8"/>
  <c r="R54" i="9"/>
  <c r="S9" i="8"/>
  <c r="S54" i="9"/>
  <c r="T54" i="9"/>
  <c r="Q55" i="9"/>
  <c r="Q11" i="8"/>
  <c r="R55" i="9"/>
  <c r="S11" i="8"/>
  <c r="S55" i="9"/>
  <c r="T55" i="9"/>
  <c r="Q56" i="9"/>
  <c r="Q13" i="8"/>
  <c r="R56" i="9"/>
  <c r="S13" i="8"/>
  <c r="S56" i="9"/>
  <c r="R14" i="8"/>
  <c r="T56" i="9"/>
  <c r="Q57" i="9"/>
  <c r="R57" i="9"/>
  <c r="S57" i="9"/>
  <c r="T57" i="9"/>
  <c r="Q58" i="9"/>
  <c r="R58" i="9"/>
  <c r="S58" i="9"/>
  <c r="T58" i="9"/>
  <c r="Q59" i="9"/>
  <c r="Q17" i="8"/>
  <c r="R59" i="9"/>
  <c r="S17" i="8"/>
  <c r="S59" i="9"/>
  <c r="R18" i="8"/>
  <c r="T59" i="9"/>
  <c r="Q60" i="9"/>
  <c r="R60" i="9"/>
  <c r="S60" i="9"/>
  <c r="T60" i="9"/>
  <c r="Q61" i="9"/>
  <c r="Q19" i="8"/>
  <c r="R61" i="9"/>
  <c r="S19" i="8"/>
  <c r="S61" i="9"/>
  <c r="R20" i="8"/>
  <c r="T61" i="9"/>
  <c r="Q62" i="9"/>
  <c r="R62" i="9"/>
  <c r="S62" i="9"/>
  <c r="T62" i="9"/>
  <c r="Q63" i="9"/>
  <c r="Q21" i="8"/>
  <c r="R63" i="9"/>
  <c r="S21" i="8"/>
  <c r="S63" i="9"/>
  <c r="R22" i="8"/>
  <c r="T63" i="9"/>
  <c r="Q64" i="9"/>
  <c r="R64" i="9"/>
  <c r="S64" i="9"/>
  <c r="T64" i="9"/>
  <c r="Q65" i="9"/>
  <c r="Q23" i="8"/>
  <c r="R65" i="9"/>
  <c r="S23" i="8"/>
  <c r="S65" i="9"/>
  <c r="R24" i="8"/>
  <c r="T65" i="9"/>
  <c r="Q66" i="9"/>
  <c r="R66" i="9"/>
  <c r="S66" i="9"/>
  <c r="T66" i="9"/>
  <c r="T52" i="9"/>
  <c r="S52" i="9"/>
  <c r="R6" i="8"/>
  <c r="R52" i="9"/>
  <c r="Q52" i="9"/>
  <c r="Q5" i="8"/>
  <c r="O32" i="9"/>
  <c r="O24" i="9"/>
  <c r="H9" i="8"/>
  <c r="O4" i="9"/>
  <c r="G3" i="8"/>
  <c r="O25" i="9"/>
  <c r="B19" i="8"/>
  <c r="A5" i="8"/>
  <c r="O15" i="9"/>
  <c r="A27" i="8"/>
  <c r="O14" i="9"/>
  <c r="G28" i="8"/>
  <c r="O3" i="9"/>
  <c r="B3" i="8"/>
  <c r="P73" i="9"/>
  <c r="P72" i="9"/>
  <c r="O55" i="9"/>
  <c r="P71" i="9"/>
  <c r="K72" i="9"/>
  <c r="R72" i="9"/>
  <c r="K73" i="9"/>
  <c r="R73" i="9"/>
  <c r="K71" i="9"/>
  <c r="R71" i="9"/>
  <c r="P60" i="9"/>
  <c r="P18" i="8"/>
  <c r="P61" i="9"/>
  <c r="P19" i="8"/>
  <c r="P62" i="9"/>
  <c r="P20" i="8"/>
  <c r="P63" i="9"/>
  <c r="P21" i="8"/>
  <c r="P64" i="9"/>
  <c r="P22" i="8"/>
  <c r="P65" i="9"/>
  <c r="P23" i="8"/>
  <c r="P66" i="9"/>
  <c r="P24" i="8"/>
  <c r="P59" i="9"/>
  <c r="P17" i="8"/>
  <c r="P53" i="9"/>
  <c r="P7" i="8"/>
  <c r="P54" i="9"/>
  <c r="P9" i="8"/>
  <c r="P55" i="9"/>
  <c r="P11" i="8"/>
  <c r="P56" i="9"/>
  <c r="P13" i="8"/>
  <c r="P52" i="9"/>
  <c r="P5" i="8"/>
  <c r="O53" i="9"/>
  <c r="M7" i="8"/>
  <c r="O54" i="9"/>
  <c r="M9" i="8"/>
  <c r="M11" i="8"/>
  <c r="O56" i="9"/>
  <c r="M13" i="8"/>
  <c r="O60" i="9"/>
  <c r="M18" i="8"/>
  <c r="O61" i="9"/>
  <c r="M19" i="8"/>
  <c r="O62" i="9"/>
  <c r="M20" i="8"/>
  <c r="O63" i="9"/>
  <c r="M21" i="8"/>
  <c r="O64" i="9"/>
  <c r="M22" i="8"/>
  <c r="O65" i="9"/>
  <c r="M23" i="8"/>
  <c r="O66" i="9"/>
  <c r="M24" i="8"/>
  <c r="O59" i="9"/>
  <c r="M17" i="8"/>
  <c r="O57" i="9"/>
  <c r="O58" i="9"/>
  <c r="O52" i="9"/>
  <c r="M5" i="8"/>
  <c r="O48" i="9"/>
  <c r="G23" i="8"/>
  <c r="P40" i="9"/>
  <c r="E20" i="8"/>
  <c r="P41" i="9"/>
  <c r="E21" i="8"/>
  <c r="P42" i="9"/>
  <c r="E22" i="8"/>
  <c r="P43" i="9"/>
  <c r="E23" i="8"/>
  <c r="P44" i="9"/>
  <c r="J19" i="8"/>
  <c r="P45" i="9"/>
  <c r="J20" i="8"/>
  <c r="P46" i="9"/>
  <c r="J21" i="8"/>
  <c r="P47" i="9"/>
  <c r="J22" i="8"/>
  <c r="P48" i="9"/>
  <c r="J23" i="8"/>
  <c r="P39" i="9"/>
  <c r="E19" i="8"/>
  <c r="O10" i="9"/>
  <c r="O40" i="9"/>
  <c r="B20" i="8"/>
  <c r="O41" i="9"/>
  <c r="B21" i="8"/>
  <c r="O42" i="9"/>
  <c r="B22" i="8"/>
  <c r="O43" i="9"/>
  <c r="B23" i="8"/>
  <c r="O44" i="9"/>
  <c r="G19" i="8"/>
  <c r="O45" i="9"/>
  <c r="G20" i="8"/>
  <c r="O46" i="9"/>
  <c r="G21" i="8"/>
  <c r="O47" i="9"/>
  <c r="G22" i="8"/>
  <c r="O39" i="9"/>
  <c r="O34" i="9"/>
  <c r="C14" i="8"/>
  <c r="O33" i="9"/>
  <c r="C13" i="8"/>
  <c r="O26" i="9"/>
  <c r="C10" i="8"/>
  <c r="C9" i="8"/>
  <c r="O18" i="9"/>
  <c r="B8" i="8"/>
  <c r="O19" i="9"/>
  <c r="E7" i="8"/>
  <c r="O20" i="9"/>
  <c r="E8" i="8"/>
  <c r="O21" i="9"/>
  <c r="H7" i="8"/>
  <c r="O22" i="9"/>
  <c r="H8" i="8"/>
  <c r="O17" i="9"/>
  <c r="B7" i="8"/>
  <c r="O38" i="9"/>
  <c r="O49" i="9"/>
  <c r="O50" i="9"/>
  <c r="P24" i="9"/>
  <c r="J9" i="8"/>
  <c r="P32" i="9"/>
  <c r="J13" i="8"/>
  <c r="H13" i="8"/>
  <c r="O35" i="9"/>
  <c r="C15" i="8"/>
  <c r="O36" i="9"/>
  <c r="O37" i="9"/>
  <c r="O23" i="9"/>
  <c r="H11" i="8"/>
  <c r="O30" i="9"/>
  <c r="C12" i="8"/>
  <c r="O16" i="9"/>
  <c r="O11" i="9"/>
  <c r="O12" i="9"/>
  <c r="H4" i="8"/>
  <c r="O13" i="9"/>
  <c r="H6" i="8"/>
  <c r="B5" i="8"/>
  <c r="B4" i="8"/>
  <c r="T71" i="9"/>
  <c r="L26" i="8"/>
  <c r="T73" i="9"/>
  <c r="L28" i="8"/>
  <c r="T72" i="9"/>
  <c r="L27" i="8"/>
  <c r="K74" i="9"/>
  <c r="R74" i="9"/>
  <c r="T74" i="9"/>
  <c r="L29" i="8"/>
  <c r="C11" i="8"/>
  <c r="B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聡 城戸</author>
  </authors>
  <commentList>
    <comment ref="C15" authorId="0" shapeId="0" xr:uid="{D090CE90-4BEF-2942-9742-B65EEBE8B3F0}">
      <text>
        <r>
          <rPr>
            <b/>
            <sz val="10"/>
            <color rgb="FF000000"/>
            <rFont val="Yu Gothic UI"/>
            <family val="3"/>
            <charset val="128"/>
          </rPr>
          <t>入力形式は、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○年○月○日で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入力してください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<sst xmlns="http://schemas.openxmlformats.org/spreadsheetml/2006/main" count="356" uniqueCount="168">
  <si>
    <t>卓球　（　男　・　女　）</t>
    <rPh sb="0" eb="2">
      <t>タッキュウ</t>
    </rPh>
    <rPh sb="5" eb="6">
      <t>オトコ</t>
    </rPh>
    <rPh sb="9" eb="10">
      <t>オンナ</t>
    </rPh>
    <phoneticPr fontId="2"/>
  </si>
  <si>
    <t>学校名</t>
    <rPh sb="0" eb="2">
      <t>ガッコウ</t>
    </rPh>
    <rPh sb="2" eb="3">
      <t>メイ</t>
    </rPh>
    <phoneticPr fontId="2"/>
  </si>
  <si>
    <t>所在地</t>
    <rPh sb="0" eb="3">
      <t>ショザイチ</t>
    </rPh>
    <phoneticPr fontId="2"/>
  </si>
  <si>
    <t>監督名</t>
    <rPh sb="0" eb="2">
      <t>カントク</t>
    </rPh>
    <rPh sb="2" eb="3">
      <t>メイ</t>
    </rPh>
    <phoneticPr fontId="2"/>
  </si>
  <si>
    <t>電話</t>
    <rPh sb="0" eb="2">
      <t>デンワ</t>
    </rPh>
    <phoneticPr fontId="2"/>
  </si>
  <si>
    <t>主将名</t>
    <rPh sb="0" eb="2">
      <t>シュショウ</t>
    </rPh>
    <rPh sb="2" eb="3">
      <t>メイ</t>
    </rPh>
    <phoneticPr fontId="2"/>
  </si>
  <si>
    <t>FAX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</si>
  <si>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</si>
  <si>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</si>
  <si>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職業等</t>
    <rPh sb="0" eb="2">
      <t>ショクギョウ</t>
    </rPh>
    <rPh sb="2" eb="3">
      <t>トウ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</si>
  <si>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</si>
  <si>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</si>
  <si>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</si>
  <si>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</si>
  <si>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</si>
  <si>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大会事務局　様</t>
    <rPh sb="0" eb="2">
      <t>タイカイ</t>
    </rPh>
    <rPh sb="2" eb="5">
      <t>ジムキョク</t>
    </rPh>
    <rPh sb="6" eb="7">
      <t>サマ</t>
    </rPh>
    <phoneticPr fontId="2"/>
  </si>
  <si>
    <t>郡市名</t>
    <rPh sb="0" eb="2">
      <t>グンシ</t>
    </rPh>
    <rPh sb="2" eb="3">
      <t>メイ</t>
    </rPh>
    <phoneticPr fontId="2"/>
  </si>
  <si>
    <t>（　男　・　女　）</t>
    <rPh sb="2" eb="3">
      <t>オトコ</t>
    </rPh>
    <rPh sb="6" eb="7">
      <t>オンナ</t>
    </rPh>
    <phoneticPr fontId="2"/>
  </si>
  <si>
    <t>ふりがな</t>
  </si>
  <si>
    <t>ふりがな</t>
    <phoneticPr fontId="2"/>
  </si>
  <si>
    <r>
      <t xml:space="preserve">外部　　　指導者
</t>
    </r>
    <r>
      <rPr>
        <sz val="9"/>
        <rFont val="ＭＳ Ｐゴシック"/>
        <family val="3"/>
        <charset val="128"/>
      </rPr>
      <t>（アドバイザー）</t>
    </r>
    <rPh sb="0" eb="2">
      <t>ガイブ</t>
    </rPh>
    <rPh sb="5" eb="8">
      <t>シドウシャ</t>
    </rPh>
    <phoneticPr fontId="2"/>
  </si>
  <si>
    <t>【個人戦】</t>
    <rPh sb="1" eb="4">
      <t>コジンセン</t>
    </rPh>
    <phoneticPr fontId="2"/>
  </si>
  <si>
    <t>シングルス</t>
    <phoneticPr fontId="2"/>
  </si>
  <si>
    <t>有・無</t>
    <rPh sb="0" eb="1">
      <t>ア</t>
    </rPh>
    <rPh sb="2" eb="3">
      <t>ナ</t>
    </rPh>
    <phoneticPr fontId="2"/>
  </si>
  <si>
    <t>年</t>
    <rPh sb="0" eb="1">
      <t>ネン</t>
    </rPh>
    <phoneticPr fontId="2"/>
  </si>
  <si>
    <t>部活動
指導員</t>
    <rPh sb="0" eb="3">
      <t>ブカツドウ</t>
    </rPh>
    <rPh sb="4" eb="7">
      <t>シドウイン</t>
    </rPh>
    <phoneticPr fontId="2"/>
  </si>
  <si>
    <t>任命者</t>
    <rPh sb="0" eb="3">
      <t>ニンメイシャ</t>
    </rPh>
    <phoneticPr fontId="2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</si>
  <si>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2"/>
  </si>
  <si>
    <t>２年</t>
    <rPh sb="1" eb="2">
      <t>ネン</t>
    </rPh>
    <phoneticPr fontId="2"/>
  </si>
  <si>
    <t>北埼玉</t>
    <rPh sb="0" eb="3">
      <t>キタサイタマ</t>
    </rPh>
    <phoneticPr fontId="2"/>
  </si>
  <si>
    <t>０４８０（　７３　）００３９</t>
    <phoneticPr fontId="2"/>
  </si>
  <si>
    <t>０４８０（　７３　）１４０６</t>
    <phoneticPr fontId="2"/>
  </si>
  <si>
    <t>・</t>
    <phoneticPr fontId="2"/>
  </si>
  <si>
    <t>かぞしりつきさいちゅうがっこう</t>
    <phoneticPr fontId="2"/>
  </si>
  <si>
    <t>加須市立騎西中学校</t>
    <rPh sb="0" eb="1">
      <t>カ</t>
    </rPh>
    <rPh sb="1" eb="2">
      <t>ス</t>
    </rPh>
    <rPh sb="2" eb="3">
      <t>シ</t>
    </rPh>
    <rPh sb="3" eb="4">
      <t>タチ</t>
    </rPh>
    <rPh sb="4" eb="5">
      <t>キ</t>
    </rPh>
    <rPh sb="5" eb="6">
      <t>ニシ</t>
    </rPh>
    <rPh sb="6" eb="7">
      <t>ナカ</t>
    </rPh>
    <rPh sb="7" eb="8">
      <t>ガク</t>
    </rPh>
    <rPh sb="8" eb="9">
      <t>コウ</t>
    </rPh>
    <phoneticPr fontId="2"/>
  </si>
  <si>
    <t>男</t>
    <rPh sb="0" eb="1">
      <t>オトコ</t>
    </rPh>
    <phoneticPr fontId="2"/>
  </si>
  <si>
    <t>石井健太</t>
    <rPh sb="0" eb="2">
      <t>イシイ</t>
    </rPh>
    <rPh sb="2" eb="4">
      <t>ケンタ</t>
    </rPh>
    <phoneticPr fontId="2"/>
  </si>
  <si>
    <t>いしいけんた</t>
    <phoneticPr fontId="2"/>
  </si>
  <si>
    <t>渡辺太</t>
    <rPh sb="0" eb="2">
      <t>ワタナベ</t>
    </rPh>
    <rPh sb="2" eb="3">
      <t>フトシ</t>
    </rPh>
    <phoneticPr fontId="2"/>
  </si>
  <si>
    <t>わたなべふとし</t>
    <phoneticPr fontId="2"/>
  </si>
  <si>
    <t>芳賀直樹</t>
    <rPh sb="0" eb="2">
      <t>ハガ</t>
    </rPh>
    <rPh sb="2" eb="4">
      <t>ナオキ</t>
    </rPh>
    <phoneticPr fontId="2"/>
  </si>
  <si>
    <t>はがなおき</t>
    <phoneticPr fontId="2"/>
  </si>
  <si>
    <t>高橋和樹</t>
    <rPh sb="0" eb="2">
      <t>タカハシ</t>
    </rPh>
    <rPh sb="2" eb="4">
      <t>カズキ</t>
    </rPh>
    <phoneticPr fontId="2"/>
  </si>
  <si>
    <t>たかはしかずき</t>
    <phoneticPr fontId="2"/>
  </si>
  <si>
    <t>新井一浩</t>
    <rPh sb="0" eb="2">
      <t>アライ</t>
    </rPh>
    <rPh sb="2" eb="4">
      <t>カズヒロ</t>
    </rPh>
    <phoneticPr fontId="2"/>
  </si>
  <si>
    <t>廣瀬一成</t>
    <rPh sb="0" eb="2">
      <t>ヒロセ</t>
    </rPh>
    <rPh sb="2" eb="4">
      <t>カズナリ</t>
    </rPh>
    <phoneticPr fontId="2"/>
  </si>
  <si>
    <t>卜部和広</t>
    <rPh sb="0" eb="2">
      <t>ウラベ</t>
    </rPh>
    <rPh sb="2" eb="3">
      <t>ワ</t>
    </rPh>
    <rPh sb="3" eb="4">
      <t>ヒロシ</t>
    </rPh>
    <phoneticPr fontId="2"/>
  </si>
  <si>
    <t>木内治</t>
    <rPh sb="0" eb="2">
      <t>キウチ</t>
    </rPh>
    <rPh sb="2" eb="3">
      <t>オサム</t>
    </rPh>
    <phoneticPr fontId="2"/>
  </si>
  <si>
    <r>
      <t>　本大会のプログラム及び報道発表、ホームページへの氏名・学校名・学年・写真等の個人情報の掲載</t>
    </r>
    <r>
      <rPr>
        <sz val="10"/>
        <color indexed="10"/>
        <rFont val="ＭＳ Ｐゴシック"/>
        <family val="3"/>
        <charset val="128"/>
      </rPr>
      <t>及び感染症対策</t>
    </r>
    <r>
      <rPr>
        <sz val="10"/>
        <rFont val="ＭＳ Ｐゴシック"/>
        <family val="3"/>
        <charset val="128"/>
      </rPr>
      <t>については、本人及び保護者の同意を得ています。同意が得られない場合はその旨を明らかにします。</t>
    </r>
    <rPh sb="1" eb="4">
      <t>ホンタイカイ</t>
    </rPh>
    <rPh sb="10" eb="11">
      <t>オヨ</t>
    </rPh>
    <rPh sb="12" eb="14">
      <t>ホウドウ</t>
    </rPh>
    <rPh sb="14" eb="16">
      <t>ハッピョウ</t>
    </rPh>
    <rPh sb="25" eb="27">
      <t>シメイ</t>
    </rPh>
    <rPh sb="28" eb="31">
      <t>ガッコウメイ</t>
    </rPh>
    <rPh sb="32" eb="34">
      <t>ガクネン</t>
    </rPh>
    <rPh sb="35" eb="38">
      <t>シャシンナド</t>
    </rPh>
    <rPh sb="39" eb="41">
      <t>コジン</t>
    </rPh>
    <rPh sb="41" eb="43">
      <t>ジョウホウ</t>
    </rPh>
    <rPh sb="44" eb="46">
      <t>ケイサイ</t>
    </rPh>
    <rPh sb="46" eb="47">
      <t>オヨ</t>
    </rPh>
    <rPh sb="48" eb="51">
      <t>カンセンショウ</t>
    </rPh>
    <rPh sb="51" eb="53">
      <t>タイサク</t>
    </rPh>
    <rPh sb="59" eb="61">
      <t>ホンニン</t>
    </rPh>
    <rPh sb="61" eb="62">
      <t>オヨ</t>
    </rPh>
    <rPh sb="63" eb="65">
      <t>ホゴ</t>
    </rPh>
    <rPh sb="65" eb="66">
      <t>シャ</t>
    </rPh>
    <rPh sb="67" eb="69">
      <t>ドウイ</t>
    </rPh>
    <rPh sb="70" eb="71">
      <t>エ</t>
    </rPh>
    <rPh sb="76" eb="78">
      <t>ドウイ</t>
    </rPh>
    <rPh sb="79" eb="80">
      <t>エ</t>
    </rPh>
    <rPh sb="84" eb="86">
      <t>バアイ</t>
    </rPh>
    <rPh sb="89" eb="90">
      <t>ムネ</t>
    </rPh>
    <rPh sb="91" eb="92">
      <t>アキ</t>
    </rPh>
    <phoneticPr fontId="2"/>
  </si>
  <si>
    <t>登録メンバー</t>
    <rPh sb="0" eb="2">
      <t>トウロク</t>
    </rPh>
    <phoneticPr fontId="2"/>
  </si>
  <si>
    <t>※個人戦の保護者引率については、該当校に卓球部が存在せず、かつ当該校の学校長が保護者引率を認めた場合に限るものとする。その場合は下記※を必ず記入すること。</t>
    <rPh sb="1" eb="4">
      <t>コジンセン</t>
    </rPh>
    <rPh sb="5" eb="8">
      <t>ホゴシャ</t>
    </rPh>
    <rPh sb="8" eb="10">
      <t>インソツ</t>
    </rPh>
    <rPh sb="16" eb="18">
      <t>ガイトウ</t>
    </rPh>
    <rPh sb="18" eb="19">
      <t>コウ</t>
    </rPh>
    <rPh sb="20" eb="22">
      <t>タッキュウ</t>
    </rPh>
    <rPh sb="22" eb="23">
      <t>ブ</t>
    </rPh>
    <rPh sb="24" eb="26">
      <t>ソンザイ</t>
    </rPh>
    <rPh sb="31" eb="33">
      <t>トウガイ</t>
    </rPh>
    <rPh sb="33" eb="34">
      <t>コウ</t>
    </rPh>
    <rPh sb="35" eb="37">
      <t>ガッコウ</t>
    </rPh>
    <rPh sb="37" eb="38">
      <t>チョウ</t>
    </rPh>
    <rPh sb="39" eb="42">
      <t>ホゴシャ</t>
    </rPh>
    <rPh sb="42" eb="44">
      <t>インソツ</t>
    </rPh>
    <rPh sb="45" eb="46">
      <t>ミト</t>
    </rPh>
    <rPh sb="48" eb="50">
      <t>バアイ</t>
    </rPh>
    <rPh sb="51" eb="52">
      <t>カギ</t>
    </rPh>
    <rPh sb="61" eb="63">
      <t>バアイ</t>
    </rPh>
    <rPh sb="64" eb="66">
      <t>カキ</t>
    </rPh>
    <rPh sb="68" eb="69">
      <t>カナラ</t>
    </rPh>
    <rPh sb="70" eb="72">
      <t>キニュウ</t>
    </rPh>
    <phoneticPr fontId="2"/>
  </si>
  <si>
    <t>※引率保護者名</t>
    <rPh sb="1" eb="3">
      <t>インソツ</t>
    </rPh>
    <rPh sb="3" eb="6">
      <t>ホゴシャ</t>
    </rPh>
    <rPh sb="6" eb="7">
      <t>メイ</t>
    </rPh>
    <phoneticPr fontId="2"/>
  </si>
  <si>
    <t>※連絡がつく電話番号</t>
    <rPh sb="1" eb="3">
      <t>レンラク</t>
    </rPh>
    <rPh sb="6" eb="8">
      <t>デンワ</t>
    </rPh>
    <rPh sb="8" eb="10">
      <t>バンゴウ</t>
    </rPh>
    <phoneticPr fontId="2"/>
  </si>
  <si>
    <t>※住所</t>
    <rPh sb="1" eb="3">
      <t>ジュウショ</t>
    </rPh>
    <phoneticPr fontId="2"/>
  </si>
  <si>
    <t>※保険加入</t>
    <rPh sb="1" eb="3">
      <t>ホケン</t>
    </rPh>
    <rPh sb="3" eb="5">
      <t>カニュウ</t>
    </rPh>
    <phoneticPr fontId="2"/>
  </si>
  <si>
    <t>※監督は２名まで登録が可能。変更する場合は、変更届を提出すること。</t>
    <rPh sb="1" eb="3">
      <t>カントク</t>
    </rPh>
    <rPh sb="5" eb="6">
      <t>メイ</t>
    </rPh>
    <rPh sb="8" eb="10">
      <t>トウロク</t>
    </rPh>
    <rPh sb="11" eb="13">
      <t>カノウ</t>
    </rPh>
    <rPh sb="14" eb="16">
      <t>ヘンコウ</t>
    </rPh>
    <rPh sb="18" eb="20">
      <t>バアイ</t>
    </rPh>
    <rPh sb="22" eb="24">
      <t>ヘンコウ</t>
    </rPh>
    <rPh sb="24" eb="25">
      <t>トドケ</t>
    </rPh>
    <rPh sb="26" eb="28">
      <t>テイシュツ</t>
    </rPh>
    <phoneticPr fontId="2"/>
  </si>
  <si>
    <t>０８０(１９〇〇)２１０４</t>
    <phoneticPr fontId="2"/>
  </si>
  <si>
    <t>下田宣浩</t>
    <phoneticPr fontId="2"/>
  </si>
  <si>
    <t>〒３４７－０１０５　加須市騎西１００１</t>
    <rPh sb="10" eb="13">
      <t>カゾシ</t>
    </rPh>
    <rPh sb="13" eb="15">
      <t>キサイ</t>
    </rPh>
    <phoneticPr fontId="2"/>
  </si>
  <si>
    <t>〒</t>
    <phoneticPr fontId="2"/>
  </si>
  <si>
    <t>〒３４７－０１０４　加須市騎西〇〇ー〇</t>
    <rPh sb="10" eb="13">
      <t>カゾシ</t>
    </rPh>
    <rPh sb="13" eb="15">
      <t>キサイ</t>
    </rPh>
    <phoneticPr fontId="2"/>
  </si>
  <si>
    <t>倉林俊介</t>
    <rPh sb="0" eb="2">
      <t>クラハヤシ</t>
    </rPh>
    <phoneticPr fontId="2"/>
  </si>
  <si>
    <t>市役所職員</t>
    <rPh sb="0" eb="3">
      <t>シヤクショ</t>
    </rPh>
    <rPh sb="3" eb="5">
      <t>ショクイン</t>
    </rPh>
    <phoneticPr fontId="2"/>
  </si>
  <si>
    <t>ダブルス</t>
    <phoneticPr fontId="2"/>
  </si>
  <si>
    <t>【団体戦】（６人以上１０人以下）　　　　　　　　　　　　　　　　　　　※最低６人以上いないと申込できません。</t>
    <rPh sb="1" eb="4">
      <t>ダンタイセン</t>
    </rPh>
    <rPh sb="7" eb="8">
      <t>ニン</t>
    </rPh>
    <rPh sb="8" eb="10">
      <t>イジョウ</t>
    </rPh>
    <rPh sb="12" eb="15">
      <t>ニンイカ</t>
    </rPh>
    <rPh sb="36" eb="38">
      <t>サイテイ</t>
    </rPh>
    <rPh sb="39" eb="40">
      <t>ニン</t>
    </rPh>
    <rPh sb="40" eb="42">
      <t>イジョウ</t>
    </rPh>
    <rPh sb="46" eb="47">
      <t>モウ</t>
    </rPh>
    <rPh sb="47" eb="48">
      <t>コ</t>
    </rPh>
    <phoneticPr fontId="2"/>
  </si>
  <si>
    <t>埼玉県教育委員会</t>
    <rPh sb="0" eb="3">
      <t>サイタマケン</t>
    </rPh>
    <rPh sb="3" eb="5">
      <t>キョウイク</t>
    </rPh>
    <rPh sb="5" eb="8">
      <t>イインカイ</t>
    </rPh>
    <phoneticPr fontId="2"/>
  </si>
  <si>
    <t>田尻洋平</t>
    <rPh sb="0" eb="2">
      <t>タジリ</t>
    </rPh>
    <rPh sb="2" eb="4">
      <t>ヨウヘイ</t>
    </rPh>
    <phoneticPr fontId="2"/>
  </si>
  <si>
    <t>小林和歩</t>
    <rPh sb="0" eb="2">
      <t>コバヤシ</t>
    </rPh>
    <rPh sb="2" eb="4">
      <t>カズホ</t>
    </rPh>
    <phoneticPr fontId="2"/>
  </si>
  <si>
    <t>嶋野航</t>
    <rPh sb="0" eb="2">
      <t>シマノ</t>
    </rPh>
    <rPh sb="2" eb="3">
      <t>ワタル</t>
    </rPh>
    <phoneticPr fontId="2"/>
  </si>
  <si>
    <t>藤原祐太</t>
    <rPh sb="0" eb="2">
      <t>フジワラ</t>
    </rPh>
    <rPh sb="2" eb="4">
      <t>ユウタ</t>
    </rPh>
    <phoneticPr fontId="2"/>
  </si>
  <si>
    <t>３年</t>
    <rPh sb="1" eb="2">
      <t>ネン</t>
    </rPh>
    <phoneticPr fontId="2"/>
  </si>
  <si>
    <t>藤原祐太</t>
    <phoneticPr fontId="2"/>
  </si>
  <si>
    <t>卜部和広</t>
    <phoneticPr fontId="2"/>
  </si>
  <si>
    <t>木内治</t>
    <phoneticPr fontId="2"/>
  </si>
  <si>
    <t>田尻洋平</t>
    <phoneticPr fontId="2"/>
  </si>
  <si>
    <t>森山純</t>
    <rPh sb="0" eb="2">
      <t>モリヤマ</t>
    </rPh>
    <rPh sb="2" eb="3">
      <t>ジュン</t>
    </rPh>
    <phoneticPr fontId="2"/>
  </si>
  <si>
    <t>　学校長氏名　　　　青木　勝利　　　　　　　　　　　　</t>
    <rPh sb="10" eb="12">
      <t>アオキ</t>
    </rPh>
    <rPh sb="13" eb="15">
      <t>カツトシ</t>
    </rPh>
    <phoneticPr fontId="2"/>
  </si>
  <si>
    <t>①団体戦の登録人数（　１０　）人×５００円＝（　５，０００　　）円</t>
    <rPh sb="1" eb="4">
      <t>ダンタイセン</t>
    </rPh>
    <rPh sb="5" eb="7">
      <t>トウロク</t>
    </rPh>
    <rPh sb="7" eb="9">
      <t>ニンズウ</t>
    </rPh>
    <rPh sb="15" eb="16">
      <t>ニン</t>
    </rPh>
    <rPh sb="20" eb="21">
      <t>エン</t>
    </rPh>
    <rPh sb="32" eb="33">
      <t>エン</t>
    </rPh>
    <phoneticPr fontId="2"/>
  </si>
  <si>
    <t>②団体戦登録メンバー以外の個人戦シングルスの出場人数（　１　）人×５００円＝（　５００　）円</t>
    <rPh sb="1" eb="4">
      <t>ダンタイセン</t>
    </rPh>
    <rPh sb="4" eb="6">
      <t>トウロク</t>
    </rPh>
    <rPh sb="10" eb="12">
      <t>イガイ</t>
    </rPh>
    <rPh sb="13" eb="16">
      <t>コジンセン</t>
    </rPh>
    <rPh sb="22" eb="24">
      <t>シュツジョウ</t>
    </rPh>
    <rPh sb="24" eb="26">
      <t>ニンズウ</t>
    </rPh>
    <rPh sb="31" eb="32">
      <t>ニン</t>
    </rPh>
    <rPh sb="36" eb="37">
      <t>エン</t>
    </rPh>
    <rPh sb="45" eb="46">
      <t>エン</t>
    </rPh>
    <phoneticPr fontId="2"/>
  </si>
  <si>
    <t>③団体戦登録メンバー以外の個人戦ダブルスの出場人数（　０　）人×５００円＝（　　０　　）円</t>
    <phoneticPr fontId="2"/>
  </si>
  <si>
    <t>　　　　　　　　　　　　　　　　　　参加費合計①＋②＋③＝（　５，５００　）円</t>
    <rPh sb="18" eb="21">
      <t>サンカヒ</t>
    </rPh>
    <rPh sb="21" eb="23">
      <t>ゴウケイ</t>
    </rPh>
    <rPh sb="38" eb="39">
      <t>エン</t>
    </rPh>
    <phoneticPr fontId="2"/>
  </si>
  <si>
    <t>令和　　４　　年　１０　月　１１　日</t>
    <rPh sb="0" eb="2">
      <t>レイワ</t>
    </rPh>
    <rPh sb="7" eb="8">
      <t>ネン</t>
    </rPh>
    <rPh sb="12" eb="13">
      <t>ガツ</t>
    </rPh>
    <rPh sb="17" eb="18">
      <t>ニチ</t>
    </rPh>
    <phoneticPr fontId="2"/>
  </si>
  <si>
    <t>外部指導者</t>
    <rPh sb="0" eb="5">
      <t xml:space="preserve">ガイブシドウシャ </t>
    </rPh>
    <phoneticPr fontId="2"/>
  </si>
  <si>
    <t>市立</t>
    <rPh sb="0" eb="2">
      <t xml:space="preserve">シリツ </t>
    </rPh>
    <phoneticPr fontId="2"/>
  </si>
  <si>
    <t>中学校</t>
    <rPh sb="0" eb="3">
      <t xml:space="preserve">チュウガッコウ </t>
    </rPh>
    <phoneticPr fontId="2"/>
  </si>
  <si>
    <t>学校名</t>
    <rPh sb="0" eb="3">
      <t xml:space="preserve">ガッコウメイ </t>
    </rPh>
    <phoneticPr fontId="2"/>
  </si>
  <si>
    <t>性別</t>
    <rPh sb="0" eb="2">
      <t xml:space="preserve">セイベツ </t>
    </rPh>
    <phoneticPr fontId="2"/>
  </si>
  <si>
    <t>群市名</t>
    <rPh sb="0" eb="1">
      <t xml:space="preserve">グンシメイ </t>
    </rPh>
    <rPh sb="1" eb="2">
      <t xml:space="preserve">シ </t>
    </rPh>
    <rPh sb="2" eb="3">
      <t xml:space="preserve">メイ </t>
    </rPh>
    <phoneticPr fontId="2"/>
  </si>
  <si>
    <t>住所</t>
    <rPh sb="0" eb="2">
      <t xml:space="preserve">ジュウショ </t>
    </rPh>
    <phoneticPr fontId="2"/>
  </si>
  <si>
    <t>県</t>
    <rPh sb="0" eb="1">
      <t xml:space="preserve">ケン </t>
    </rPh>
    <phoneticPr fontId="2"/>
  </si>
  <si>
    <t>しりつ</t>
    <phoneticPr fontId="2"/>
  </si>
  <si>
    <t>ちゅうがっこう</t>
    <phoneticPr fontId="2"/>
  </si>
  <si>
    <t>電話番号</t>
    <rPh sb="0" eb="2">
      <t xml:space="preserve">デンワ </t>
    </rPh>
    <rPh sb="2" eb="4">
      <t xml:space="preserve">バンゴウ </t>
    </rPh>
    <phoneticPr fontId="2"/>
  </si>
  <si>
    <t>FAX番号</t>
    <rPh sb="3" eb="5">
      <t xml:space="preserve">バンゴウ </t>
    </rPh>
    <phoneticPr fontId="2"/>
  </si>
  <si>
    <t>ー</t>
    <phoneticPr fontId="2"/>
  </si>
  <si>
    <t>種別</t>
    <rPh sb="0" eb="2">
      <t xml:space="preserve">シュベツ </t>
    </rPh>
    <phoneticPr fontId="2"/>
  </si>
  <si>
    <t>監督及び主将</t>
    <rPh sb="0" eb="2">
      <t xml:space="preserve">カントク </t>
    </rPh>
    <rPh sb="2" eb="3">
      <t xml:space="preserve">オヨビ </t>
    </rPh>
    <rPh sb="4" eb="6">
      <t xml:space="preserve">シュショウ </t>
    </rPh>
    <phoneticPr fontId="2"/>
  </si>
  <si>
    <t>郵便番号〒</t>
    <rPh sb="0" eb="4">
      <t xml:space="preserve">ユウビンバンゴウ </t>
    </rPh>
    <phoneticPr fontId="2"/>
  </si>
  <si>
    <t>市</t>
    <rPh sb="0" eb="1">
      <t xml:space="preserve">シ </t>
    </rPh>
    <phoneticPr fontId="2"/>
  </si>
  <si>
    <t>氏名</t>
    <rPh sb="0" eb="2">
      <t xml:space="preserve">シメイ </t>
    </rPh>
    <phoneticPr fontId="2"/>
  </si>
  <si>
    <t>年齢</t>
    <rPh sb="0" eb="2">
      <t xml:space="preserve">ネンレイ </t>
    </rPh>
    <phoneticPr fontId="2"/>
  </si>
  <si>
    <t>職業</t>
    <rPh sb="0" eb="2">
      <t xml:space="preserve">ショクギョウ </t>
    </rPh>
    <phoneticPr fontId="2"/>
  </si>
  <si>
    <t>才</t>
    <phoneticPr fontId="2"/>
  </si>
  <si>
    <t>監督氏名１</t>
    <rPh sb="0" eb="2">
      <t xml:space="preserve">カントク </t>
    </rPh>
    <rPh sb="2" eb="4">
      <t xml:space="preserve">シメイ </t>
    </rPh>
    <phoneticPr fontId="2"/>
  </si>
  <si>
    <t>監督氏名２</t>
    <rPh sb="0" eb="2">
      <t xml:space="preserve">カントク </t>
    </rPh>
    <rPh sb="2" eb="3">
      <t xml:space="preserve">シメイ </t>
    </rPh>
    <rPh sb="3" eb="4">
      <t xml:space="preserve">メイ </t>
    </rPh>
    <phoneticPr fontId="2"/>
  </si>
  <si>
    <t>主将氏名</t>
    <rPh sb="0" eb="2">
      <t xml:space="preserve">シュショウ </t>
    </rPh>
    <rPh sb="2" eb="4">
      <t xml:space="preserve">シメイ </t>
    </rPh>
    <phoneticPr fontId="2"/>
  </si>
  <si>
    <t>部活動指導者</t>
    <rPh sb="0" eb="3">
      <t xml:space="preserve">ブカツドウ </t>
    </rPh>
    <rPh sb="3" eb="6">
      <t xml:space="preserve">シドウシャ </t>
    </rPh>
    <phoneticPr fontId="2"/>
  </si>
  <si>
    <t>任命者</t>
    <rPh sb="0" eb="3">
      <t xml:space="preserve">ニンメイシャ </t>
    </rPh>
    <phoneticPr fontId="2"/>
  </si>
  <si>
    <t>団体登録</t>
    <rPh sb="0" eb="4">
      <t xml:space="preserve">ダンタイトウロク </t>
    </rPh>
    <phoneticPr fontId="2"/>
  </si>
  <si>
    <t>※監督は２名まで登録が可能。変更する場合は、変更届を提出すること。</t>
  </si>
  <si>
    <t xml:space="preserve">※監督・外部指導者・部活動指導員については、埼玉県中学校体育連盟が定める大会実施要項「（８）その他　ア」の項に違反していないことを確認しました。									</t>
    <phoneticPr fontId="2"/>
  </si>
  <si>
    <t>選手氏名</t>
    <rPh sb="0" eb="2">
      <t xml:space="preserve">センシュ </t>
    </rPh>
    <rPh sb="2" eb="4">
      <t xml:space="preserve">シメイ </t>
    </rPh>
    <phoneticPr fontId="2"/>
  </si>
  <si>
    <t>氏</t>
    <rPh sb="0" eb="1">
      <t xml:space="preserve">シ </t>
    </rPh>
    <phoneticPr fontId="2"/>
  </si>
  <si>
    <t>名</t>
    <rPh sb="0" eb="1">
      <t xml:space="preserve">メイ </t>
    </rPh>
    <phoneticPr fontId="2"/>
  </si>
  <si>
    <t>【団体戦】（６人以上１０人以下）　※最低６人以上いないと申込できません。</t>
    <phoneticPr fontId="2"/>
  </si>
  <si>
    <t>基本データ入力</t>
    <rPh sb="0" eb="2">
      <t xml:space="preserve">キホンデータ </t>
    </rPh>
    <rPh sb="5" eb="7">
      <t xml:space="preserve">ニュウリョク </t>
    </rPh>
    <phoneticPr fontId="2"/>
  </si>
  <si>
    <t>【個人戦】※個人戦の保護者引率については、該当校に卓球部が存在せず、かつ当該校の学校長が保護者引率を認めた場合に限るものとする。その場合は下記※を必ず記入すること。</t>
    <phoneticPr fontId="2"/>
  </si>
  <si>
    <t>【個人戦】シングルス</t>
    <rPh sb="1" eb="4">
      <t xml:space="preserve">コジンセン </t>
    </rPh>
    <phoneticPr fontId="2"/>
  </si>
  <si>
    <t>学年</t>
    <rPh sb="0" eb="2">
      <t xml:space="preserve">ガクネン </t>
    </rPh>
    <phoneticPr fontId="2"/>
  </si>
  <si>
    <t>※引率保護者氏名</t>
    <rPh sb="1" eb="6">
      <t xml:space="preserve">インソツホゴシャ </t>
    </rPh>
    <rPh sb="6" eb="8">
      <t xml:space="preserve">シメイ </t>
    </rPh>
    <phoneticPr fontId="2"/>
  </si>
  <si>
    <t>※連絡がつく電話番号</t>
    <rPh sb="1" eb="3">
      <t xml:space="preserve">レンラクガツク </t>
    </rPh>
    <rPh sb="6" eb="10">
      <t xml:space="preserve">デンワバンゴウ </t>
    </rPh>
    <phoneticPr fontId="2"/>
  </si>
  <si>
    <t>※住所</t>
    <rPh sb="1" eb="3">
      <t xml:space="preserve">ジュウショ </t>
    </rPh>
    <phoneticPr fontId="2"/>
  </si>
  <si>
    <t>※保険加入</t>
    <rPh sb="1" eb="5">
      <t xml:space="preserve">ホケンカニュウ </t>
    </rPh>
    <phoneticPr fontId="2"/>
  </si>
  <si>
    <t>入力年月日</t>
    <rPh sb="0" eb="2">
      <t xml:space="preserve">ニュウリョク </t>
    </rPh>
    <rPh sb="2" eb="5">
      <t xml:space="preserve">ネンガッピ </t>
    </rPh>
    <phoneticPr fontId="2"/>
  </si>
  <si>
    <t>町立</t>
    <rPh sb="0" eb="2">
      <t xml:space="preserve">チョウリツ </t>
    </rPh>
    <phoneticPr fontId="2"/>
  </si>
  <si>
    <t>ちょうりつ</t>
    <phoneticPr fontId="2"/>
  </si>
  <si>
    <t>【個人戦】ダブルス</t>
    <rPh sb="1" eb="3">
      <t xml:space="preserve">コジン </t>
    </rPh>
    <rPh sb="3" eb="4">
      <t xml:space="preserve">セン </t>
    </rPh>
    <phoneticPr fontId="2"/>
  </si>
  <si>
    <t>チーム1</t>
    <phoneticPr fontId="2"/>
  </si>
  <si>
    <t>チーム2</t>
  </si>
  <si>
    <t>チーム3</t>
  </si>
  <si>
    <t>チーム4</t>
  </si>
  <si>
    <t>　</t>
    <phoneticPr fontId="2"/>
  </si>
  <si>
    <t xml:space="preserve"> </t>
    <phoneticPr fontId="2"/>
  </si>
  <si>
    <t>リスト</t>
    <phoneticPr fontId="2"/>
  </si>
  <si>
    <t>男</t>
    <rPh sb="0" eb="1">
      <t xml:space="preserve">ダンシ </t>
    </rPh>
    <phoneticPr fontId="2"/>
  </si>
  <si>
    <t>女</t>
    <rPh sb="0" eb="1">
      <t xml:space="preserve">オンナ </t>
    </rPh>
    <phoneticPr fontId="2"/>
  </si>
  <si>
    <t>有</t>
    <rPh sb="0" eb="1">
      <t xml:space="preserve">アリ </t>
    </rPh>
    <phoneticPr fontId="2"/>
  </si>
  <si>
    <t>無</t>
    <rPh sb="0" eb="1">
      <t xml:space="preserve">ナシ </t>
    </rPh>
    <phoneticPr fontId="2"/>
  </si>
  <si>
    <t>町</t>
    <rPh sb="0" eb="1">
      <t xml:space="preserve">マチ </t>
    </rPh>
    <phoneticPr fontId="2"/>
  </si>
  <si>
    <t>団体登録数</t>
    <rPh sb="0" eb="2">
      <t xml:space="preserve">ダンタイ </t>
    </rPh>
    <rPh sb="2" eb="5">
      <t xml:space="preserve">トウロクスウ </t>
    </rPh>
    <phoneticPr fontId="2"/>
  </si>
  <si>
    <t>団体以外の個人戦シングルス登録数</t>
    <rPh sb="0" eb="1">
      <t xml:space="preserve">ダンタイイガイノ </t>
    </rPh>
    <rPh sb="5" eb="8">
      <t xml:space="preserve">コジンセン </t>
    </rPh>
    <rPh sb="13" eb="16">
      <t xml:space="preserve">トウロクスウ </t>
    </rPh>
    <phoneticPr fontId="2"/>
  </si>
  <si>
    <t>団体戦以外の個人戦ダブルス</t>
    <rPh sb="0" eb="2">
      <t xml:space="preserve">ダンタイ </t>
    </rPh>
    <rPh sb="2" eb="3">
      <t xml:space="preserve">セン </t>
    </rPh>
    <rPh sb="3" eb="5">
      <t xml:space="preserve">イガイノ </t>
    </rPh>
    <rPh sb="6" eb="9">
      <t xml:space="preserve">コジンセン </t>
    </rPh>
    <phoneticPr fontId="2"/>
  </si>
  <si>
    <t>人</t>
    <rPh sb="0" eb="1">
      <t xml:space="preserve">ニン </t>
    </rPh>
    <phoneticPr fontId="2"/>
  </si>
  <si>
    <t>×５００円＝</t>
    <rPh sb="4" eb="5">
      <t xml:space="preserve">エン </t>
    </rPh>
    <phoneticPr fontId="2"/>
  </si>
  <si>
    <t>円</t>
    <rPh sb="0" eb="1">
      <t xml:space="preserve">エン </t>
    </rPh>
    <phoneticPr fontId="2"/>
  </si>
  <si>
    <t>合計</t>
    <rPh sb="0" eb="2">
      <t xml:space="preserve">ゴウケイ </t>
    </rPh>
    <phoneticPr fontId="2"/>
  </si>
  <si>
    <t>）人×５００円＝（　</t>
    <phoneticPr fontId="2"/>
  </si>
  <si>
    <t>　）円</t>
    <phoneticPr fontId="2"/>
  </si>
  <si>
    <t>②団体戦登録メンバー以外の個人戦シングルスの出場人数（　</t>
    <phoneticPr fontId="2"/>
  </si>
  <si>
    <t>③団体戦登録メンバー以外の個人戦ダブルスの出場人数（　</t>
    <phoneticPr fontId="2"/>
  </si>
  <si>
    <t xml:space="preserve">①団体戦の登録人数（ </t>
    <phoneticPr fontId="2"/>
  </si>
  <si>
    <t>　）人×５００円＝（　</t>
    <phoneticPr fontId="2"/>
  </si>
  <si>
    <t>参加費合計①＋②＋③＝（　</t>
    <rPh sb="0" eb="3">
      <t xml:space="preserve">サンカヒ </t>
    </rPh>
    <rPh sb="3" eb="5">
      <t xml:space="preserve">ゴウケイ </t>
    </rPh>
    <phoneticPr fontId="2"/>
  </si>
  <si>
    <t>代表者氏名</t>
    <rPh sb="0" eb="3">
      <t xml:space="preserve">ダイヒョウシャ </t>
    </rPh>
    <rPh sb="3" eb="5">
      <t xml:space="preserve">シメイ </t>
    </rPh>
    <phoneticPr fontId="2"/>
  </si>
  <si>
    <t>学校、クラブデータ</t>
    <rPh sb="0" eb="2">
      <t xml:space="preserve">ガッコウ </t>
    </rPh>
    <phoneticPr fontId="2"/>
  </si>
  <si>
    <t>クラブ名</t>
    <rPh sb="3" eb="4">
      <t xml:space="preserve">メイ </t>
    </rPh>
    <phoneticPr fontId="2"/>
  </si>
  <si>
    <r>
      <t>令和</t>
    </r>
    <r>
      <rPr>
        <u/>
        <sz val="20"/>
        <rFont val="ＭＳ Ｐゴシック"/>
        <family val="3"/>
        <charset val="128"/>
      </rPr>
      <t>　５　</t>
    </r>
    <r>
      <rPr>
        <sz val="20"/>
        <rFont val="ＭＳ Ｐゴシック"/>
        <family val="3"/>
        <charset val="128"/>
      </rPr>
      <t>年度　</t>
    </r>
    <r>
      <rPr>
        <u/>
        <sz val="20"/>
        <rFont val="ＭＳ Ｐゴシック"/>
        <family val="3"/>
        <charset val="128"/>
      </rPr>
      <t>　　学校総合体育　　</t>
    </r>
    <r>
      <rPr>
        <sz val="20"/>
        <rFont val="ＭＳ Ｐゴシック"/>
        <family val="3"/>
        <charset val="128"/>
      </rPr>
      <t>大会参加申込書</t>
    </r>
    <rPh sb="0" eb="2">
      <t>レイワ</t>
    </rPh>
    <rPh sb="5" eb="7">
      <t>ネンド</t>
    </rPh>
    <rPh sb="10" eb="12">
      <t xml:space="preserve">ガッコウ </t>
    </rPh>
    <rPh sb="12" eb="14">
      <t>ケンミンソウゴウ</t>
    </rPh>
    <rPh sb="14" eb="16">
      <t xml:space="preserve">タイイク </t>
    </rPh>
    <rPh sb="18" eb="20">
      <t>タイカイ</t>
    </rPh>
    <rPh sb="19" eb="20">
      <t>トウダイ</t>
    </rPh>
    <rPh sb="20" eb="22">
      <t>サンカ</t>
    </rPh>
    <rPh sb="22" eb="25">
      <t>モウシコミショ</t>
    </rPh>
    <phoneticPr fontId="2"/>
  </si>
  <si>
    <t>有</t>
  </si>
  <si>
    <r>
      <t>※必ず　</t>
    </r>
    <r>
      <rPr>
        <b/>
        <u/>
        <sz val="20"/>
        <rFont val="ＭＳ Ｐゴシック"/>
        <family val="3"/>
        <charset val="128"/>
      </rPr>
      <t>A4</t>
    </r>
    <r>
      <rPr>
        <b/>
        <sz val="20"/>
        <rFont val="ＭＳ Ｐゴシック"/>
        <family val="3"/>
        <charset val="128"/>
      </rPr>
      <t>　で印刷してください。</t>
    </r>
    <rPh sb="1" eb="2">
      <t>カナラ</t>
    </rPh>
    <rPh sb="8" eb="10">
      <t>インサツ</t>
    </rPh>
    <phoneticPr fontId="2"/>
  </si>
  <si>
    <t>大会名</t>
    <rPh sb="0" eb="2">
      <t xml:space="preserve">タイカイ </t>
    </rPh>
    <rPh sb="2" eb="3">
      <t xml:space="preserve">メイ </t>
    </rPh>
    <phoneticPr fontId="2"/>
  </si>
  <si>
    <t>年度</t>
    <rPh sb="0" eb="2">
      <t xml:space="preserve">ネンド </t>
    </rPh>
    <phoneticPr fontId="2"/>
  </si>
  <si>
    <t>令和</t>
    <rPh sb="0" eb="2">
      <t xml:space="preserve">レイワ </t>
    </rPh>
    <phoneticPr fontId="2"/>
  </si>
  <si>
    <t>大会申込書</t>
    <rPh sb="0" eb="2">
      <t xml:space="preserve">タイカイ </t>
    </rPh>
    <rPh sb="2" eb="5">
      <t xml:space="preserve">モウシコミショ </t>
    </rPh>
    <phoneticPr fontId="2"/>
  </si>
  <si>
    <t>学校総合体育</t>
    <rPh sb="0" eb="2">
      <t xml:space="preserve">ガッコウ </t>
    </rPh>
    <rPh sb="2" eb="4">
      <t xml:space="preserve">ソウゴウ </t>
    </rPh>
    <rPh sb="4" eb="6">
      <t xml:space="preserve">タイイクタイカイ </t>
    </rPh>
    <phoneticPr fontId="2"/>
  </si>
  <si>
    <t>新人兼県民総合スポーツ</t>
    <rPh sb="0" eb="2">
      <t xml:space="preserve">シンジン </t>
    </rPh>
    <rPh sb="2" eb="3">
      <t xml:space="preserve">ケン </t>
    </rPh>
    <rPh sb="3" eb="5">
      <t>ケンミン</t>
    </rPh>
    <rPh sb="5" eb="7">
      <t xml:space="preserve">ソウゴウ </t>
    </rPh>
    <phoneticPr fontId="2"/>
  </si>
  <si>
    <r>
      <t>※必ず　</t>
    </r>
    <r>
      <rPr>
        <b/>
        <u/>
        <sz val="20"/>
        <rFont val="ＭＳ Ｐゴシック"/>
        <family val="3"/>
        <charset val="128"/>
      </rPr>
      <t>A4</t>
    </r>
    <r>
      <rPr>
        <b/>
        <sz val="20"/>
        <rFont val="ＭＳ Ｐゴシック"/>
        <family val="3"/>
        <charset val="128"/>
      </rPr>
      <t>　にして（拡大して）印刷してください。</t>
    </r>
    <rPh sb="1" eb="2">
      <t>カナラ</t>
    </rPh>
    <rPh sb="11" eb="13">
      <t>カクダイ</t>
    </rPh>
    <rPh sb="16" eb="18">
      <t>インサツ</t>
    </rPh>
    <phoneticPr fontId="2"/>
  </si>
  <si>
    <t>村</t>
    <rPh sb="0" eb="1">
      <t xml:space="preserve">ムラ </t>
    </rPh>
    <phoneticPr fontId="2"/>
  </si>
  <si>
    <t>順データ</t>
    <rPh sb="0" eb="1">
      <t xml:space="preserve">ジュンデータ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</si>
</sst>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PSoeiKakugothicUB"/>
      <family val="3"/>
      <charset val="128"/>
    </font>
    <font>
      <sz val="16"/>
      <name val="HGPSoeiKakugothicUB"/>
      <family val="3"/>
      <charset val="128"/>
    </font>
    <font>
      <sz val="14"/>
      <name val="HGPSoeiKakugothicUB"/>
      <family val="3"/>
      <charset val="128"/>
    </font>
    <font>
      <sz val="14"/>
      <name val="HGPSoeiKakugothicUB"/>
      <family val="3"/>
      <charset val="128"/>
    </font>
    <font>
      <sz val="11"/>
      <name val="HGPSoeiKakugothicUB"/>
      <family val="3"/>
      <charset val="128"/>
    </font>
    <font>
      <sz val="14"/>
      <name val="HGPSoeiKakugothicUB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name val="ＭＳ Ｐゴシック"/>
      <family val="2"/>
      <charset val="128"/>
    </font>
    <font>
      <sz val="16"/>
      <name val="ＭＳ Ｐゴシック"/>
      <family val="2"/>
      <charset val="128"/>
    </font>
    <font>
      <sz val="22"/>
      <name val="ＭＳ Ｐゴシック"/>
      <family val="2"/>
      <charset val="128"/>
    </font>
    <font>
      <sz val="28"/>
      <name val="ＭＳ Ｐゴシック"/>
      <family val="2"/>
      <charset val="128"/>
    </font>
    <font>
      <sz val="28"/>
      <name val="ＭＳ Ｐゴシック"/>
      <family val="3"/>
      <charset val="128"/>
    </font>
    <font>
      <sz val="10"/>
      <color rgb="FF000000"/>
      <name val="Yu Gothic UI"/>
      <family val="3"/>
      <charset val="128"/>
    </font>
    <font>
      <b/>
      <sz val="10"/>
      <color rgb="FF000000"/>
      <name val="Yu Gothic UI"/>
      <family val="3"/>
      <charset val="128"/>
    </font>
    <font>
      <sz val="20"/>
      <name val="ＭＳ Ｐゴシック"/>
      <family val="2"/>
      <charset val="128"/>
    </font>
    <font>
      <sz val="14"/>
      <color theme="0"/>
      <name val="ＭＳ Ｐゴシック"/>
      <family val="3"/>
      <charset val="128"/>
    </font>
    <font>
      <sz val="14"/>
      <color theme="0"/>
      <name val="HGPSoeiKakugothicUB"/>
      <family val="3"/>
      <charset val="128"/>
    </font>
    <font>
      <sz val="11"/>
      <color theme="0"/>
      <name val="ＭＳ Ｐゴシック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8" fillId="0" borderId="15" xfId="0" applyFont="1" applyBorder="1">
      <alignment vertical="center"/>
    </xf>
    <xf numFmtId="0" fontId="14" fillId="0" borderId="16" xfId="0" applyFont="1" applyBorder="1" applyAlignment="1">
      <alignment horizontal="right" vertical="center" shrinkToFit="1"/>
    </xf>
    <xf numFmtId="0" fontId="14" fillId="0" borderId="17" xfId="0" applyFont="1" applyBorder="1" applyAlignment="1">
      <alignment horizontal="right" vertical="center" shrinkToFit="1"/>
    </xf>
    <xf numFmtId="0" fontId="14" fillId="0" borderId="18" xfId="0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right" vertical="center" shrinkToFit="1"/>
    </xf>
    <xf numFmtId="0" fontId="14" fillId="0" borderId="20" xfId="0" applyFont="1" applyBorder="1" applyAlignment="1">
      <alignment horizontal="right" vertical="center" shrinkToFit="1"/>
    </xf>
    <xf numFmtId="0" fontId="14" fillId="0" borderId="2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21" fillId="0" borderId="2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right" vertical="center" shrinkToFit="1"/>
    </xf>
    <xf numFmtId="0" fontId="14" fillId="0" borderId="29" xfId="0" applyFont="1" applyBorder="1" applyAlignment="1">
      <alignment horizontal="right" vertical="center" shrinkToFit="1"/>
    </xf>
    <xf numFmtId="0" fontId="14" fillId="0" borderId="30" xfId="0" applyFont="1" applyBorder="1" applyAlignment="1">
      <alignment horizontal="right" vertical="center" shrinkToFi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2" borderId="32" xfId="0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vertical="center" shrinkToFit="1"/>
    </xf>
    <xf numFmtId="0" fontId="5" fillId="0" borderId="78" xfId="0" applyFont="1" applyBorder="1">
      <alignment vertical="center"/>
    </xf>
    <xf numFmtId="0" fontId="25" fillId="0" borderId="78" xfId="0" applyFont="1" applyBorder="1">
      <alignment vertical="center"/>
    </xf>
    <xf numFmtId="0" fontId="28" fillId="0" borderId="0" xfId="0" applyFont="1" applyAlignment="1">
      <alignment vertical="center" textRotation="255"/>
    </xf>
    <xf numFmtId="0" fontId="28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8" fillId="0" borderId="51" xfId="0" applyFont="1" applyBorder="1" applyAlignment="1">
      <alignment horizontal="right" vertical="center"/>
    </xf>
    <xf numFmtId="0" fontId="28" fillId="0" borderId="47" xfId="0" applyFont="1" applyBorder="1" applyAlignment="1">
      <alignment horizontal="right" vertical="center"/>
    </xf>
    <xf numFmtId="0" fontId="28" fillId="0" borderId="89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0" fontId="28" fillId="0" borderId="37" xfId="0" applyFont="1" applyBorder="1">
      <alignment vertical="center"/>
    </xf>
    <xf numFmtId="0" fontId="28" fillId="0" borderId="45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88" xfId="0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86" xfId="0" applyFont="1" applyBorder="1" applyAlignment="1">
      <alignment horizontal="right" vertical="center"/>
    </xf>
    <xf numFmtId="0" fontId="28" fillId="0" borderId="97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8" fillId="0" borderId="86" xfId="0" applyFont="1" applyBorder="1" applyAlignment="1">
      <alignment horizontal="center" vertical="center"/>
    </xf>
    <xf numFmtId="0" fontId="28" fillId="0" borderId="103" xfId="0" applyFont="1" applyBorder="1" applyAlignment="1">
      <alignment horizontal="right" vertical="center"/>
    </xf>
    <xf numFmtId="0" fontId="28" fillId="0" borderId="101" xfId="0" applyFont="1" applyBorder="1" applyAlignment="1">
      <alignment horizontal="right" vertical="center"/>
    </xf>
    <xf numFmtId="0" fontId="28" fillId="0" borderId="102" xfId="0" applyFont="1" applyBorder="1" applyAlignment="1">
      <alignment horizontal="right" vertical="center"/>
    </xf>
    <xf numFmtId="0" fontId="28" fillId="0" borderId="41" xfId="0" applyFont="1" applyBorder="1" applyAlignment="1">
      <alignment horizontal="right" vertical="center"/>
    </xf>
    <xf numFmtId="0" fontId="28" fillId="0" borderId="7" xfId="0" applyFont="1" applyBorder="1">
      <alignment vertical="center"/>
    </xf>
    <xf numFmtId="0" fontId="28" fillId="0" borderId="5" xfId="0" applyFont="1" applyBorder="1">
      <alignment vertical="center"/>
    </xf>
    <xf numFmtId="0" fontId="28" fillId="0" borderId="57" xfId="0" applyFont="1" applyBorder="1">
      <alignment vertical="center"/>
    </xf>
    <xf numFmtId="0" fontId="28" fillId="0" borderId="41" xfId="0" applyFont="1" applyBorder="1">
      <alignment vertical="center"/>
    </xf>
    <xf numFmtId="0" fontId="28" fillId="0" borderId="41" xfId="0" applyFont="1" applyBorder="1" applyAlignment="1">
      <alignment horizontal="center" vertical="center"/>
    </xf>
    <xf numFmtId="0" fontId="28" fillId="0" borderId="44" xfId="0" applyFont="1" applyBorder="1" applyAlignment="1">
      <alignment horizontal="right" vertical="center"/>
    </xf>
    <xf numFmtId="0" fontId="28" fillId="0" borderId="56" xfId="0" applyFont="1" applyBorder="1">
      <alignment vertical="center"/>
    </xf>
    <xf numFmtId="0" fontId="28" fillId="0" borderId="46" xfId="0" applyFont="1" applyBorder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0" fillId="0" borderId="26" xfId="0" applyFont="1" applyBorder="1">
      <alignment vertical="center"/>
    </xf>
    <xf numFmtId="0" fontId="31" fillId="0" borderId="26" xfId="0" applyFont="1" applyBorder="1">
      <alignment vertical="center"/>
    </xf>
    <xf numFmtId="0" fontId="28" fillId="10" borderId="36" xfId="0" applyFont="1" applyFill="1" applyBorder="1" applyAlignment="1">
      <alignment vertical="center" textRotation="255" shrinkToFit="1"/>
    </xf>
    <xf numFmtId="58" fontId="0" fillId="0" borderId="0" xfId="0" applyNumberFormat="1">
      <alignment vertical="center"/>
    </xf>
    <xf numFmtId="0" fontId="1" fillId="0" borderId="115" xfId="0" applyFont="1" applyBorder="1" applyAlignment="1">
      <alignment horizontal="center" vertical="center" shrinkToFit="1"/>
    </xf>
    <xf numFmtId="0" fontId="1" fillId="0" borderId="43" xfId="0" applyFont="1" applyBorder="1" applyAlignment="1">
      <alignment vertical="center" shrinkToFit="1"/>
    </xf>
    <xf numFmtId="0" fontId="0" fillId="0" borderId="35" xfId="0" applyBorder="1">
      <alignment vertical="center"/>
    </xf>
    <xf numFmtId="0" fontId="28" fillId="0" borderId="0" xfId="0" applyFont="1" applyProtection="1">
      <alignment vertical="center"/>
      <protection locked="0"/>
    </xf>
    <xf numFmtId="0" fontId="28" fillId="0" borderId="38" xfId="0" applyFont="1" applyBorder="1" applyProtection="1">
      <alignment vertical="center"/>
      <protection locked="0"/>
    </xf>
    <xf numFmtId="49" fontId="28" fillId="0" borderId="45" xfId="0" applyNumberFormat="1" applyFont="1" applyBorder="1" applyProtection="1">
      <alignment vertical="center"/>
      <protection locked="0"/>
    </xf>
    <xf numFmtId="0" fontId="28" fillId="0" borderId="36" xfId="0" applyFont="1" applyBorder="1" applyProtection="1">
      <alignment vertical="center"/>
      <protection locked="0"/>
    </xf>
    <xf numFmtId="49" fontId="28" fillId="0" borderId="27" xfId="0" applyNumberFormat="1" applyFont="1" applyBorder="1" applyProtection="1">
      <alignment vertical="center"/>
      <protection locked="0"/>
    </xf>
    <xf numFmtId="0" fontId="28" fillId="0" borderId="37" xfId="0" applyFont="1" applyBorder="1" applyProtection="1">
      <alignment vertical="center"/>
      <protection locked="0"/>
    </xf>
    <xf numFmtId="49" fontId="28" fillId="0" borderId="26" xfId="0" applyNumberFormat="1" applyFont="1" applyBorder="1" applyProtection="1">
      <alignment vertical="center"/>
      <protection locked="0"/>
    </xf>
    <xf numFmtId="49" fontId="28" fillId="0" borderId="31" xfId="0" applyNumberFormat="1" applyFont="1" applyBorder="1" applyProtection="1">
      <alignment vertical="center"/>
      <protection locked="0"/>
    </xf>
    <xf numFmtId="0" fontId="28" fillId="0" borderId="100" xfId="0" applyFont="1" applyBorder="1" applyAlignment="1" applyProtection="1">
      <alignment horizontal="center" vertical="center"/>
      <protection locked="0"/>
    </xf>
    <xf numFmtId="0" fontId="28" fillId="0" borderId="101" xfId="0" applyFont="1" applyBorder="1" applyAlignment="1" applyProtection="1">
      <alignment horizontal="center" vertical="center"/>
      <protection locked="0"/>
    </xf>
    <xf numFmtId="0" fontId="28" fillId="0" borderId="102" xfId="0" applyFont="1" applyBorder="1" applyAlignment="1" applyProtection="1">
      <alignment horizontal="center" vertical="center"/>
      <protection locked="0"/>
    </xf>
    <xf numFmtId="0" fontId="28" fillId="0" borderId="86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Protection="1">
      <alignment vertical="center"/>
      <protection locked="0"/>
    </xf>
    <xf numFmtId="0" fontId="28" fillId="0" borderId="86" xfId="0" applyFont="1" applyBorder="1" applyProtection="1">
      <alignment vertical="center"/>
      <protection locked="0"/>
    </xf>
    <xf numFmtId="0" fontId="28" fillId="0" borderId="103" xfId="0" applyFont="1" applyBorder="1" applyAlignment="1" applyProtection="1">
      <alignment horizontal="center" vertical="center"/>
      <protection locked="0"/>
    </xf>
    <xf numFmtId="0" fontId="31" fillId="0" borderId="86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49" fontId="28" fillId="0" borderId="44" xfId="0" applyNumberFormat="1" applyFont="1" applyBorder="1" applyProtection="1">
      <alignment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Protection="1">
      <alignment vertical="center"/>
      <protection locked="0"/>
    </xf>
    <xf numFmtId="0" fontId="28" fillId="0" borderId="89" xfId="0" applyFont="1" applyBorder="1" applyProtection="1">
      <alignment vertical="center"/>
      <protection locked="0"/>
    </xf>
    <xf numFmtId="0" fontId="28" fillId="0" borderId="90" xfId="0" applyFont="1" applyBorder="1" applyProtection="1">
      <alignment vertical="center"/>
      <protection locked="0"/>
    </xf>
    <xf numFmtId="0" fontId="28" fillId="0" borderId="26" xfId="0" applyFont="1" applyBorder="1" applyProtection="1">
      <alignment vertical="center"/>
      <protection locked="0"/>
    </xf>
    <xf numFmtId="0" fontId="28" fillId="0" borderId="31" xfId="0" applyFont="1" applyBorder="1" applyProtection="1">
      <alignment vertical="center"/>
      <protection locked="0"/>
    </xf>
    <xf numFmtId="0" fontId="35" fillId="0" borderId="37" xfId="0" applyFont="1" applyBorder="1" applyAlignment="1">
      <alignment horizontal="center" vertical="center"/>
    </xf>
    <xf numFmtId="0" fontId="38" fillId="12" borderId="86" xfId="0" applyFont="1" applyFill="1" applyBorder="1" applyAlignment="1" applyProtection="1">
      <alignment horizontal="center" vertical="center"/>
      <protection locked="0"/>
    </xf>
    <xf numFmtId="0" fontId="38" fillId="12" borderId="86" xfId="0" applyFont="1" applyFill="1" applyBorder="1" applyProtection="1">
      <alignment vertical="center"/>
      <protection locked="0"/>
    </xf>
    <xf numFmtId="0" fontId="38" fillId="0" borderId="86" xfId="0" applyFont="1" applyBorder="1" applyAlignment="1" applyProtection="1">
      <alignment horizontal="center" vertical="center"/>
      <protection locked="0"/>
    </xf>
    <xf numFmtId="0" fontId="38" fillId="0" borderId="37" xfId="0" applyFont="1" applyBorder="1" applyProtection="1">
      <alignment vertical="center"/>
      <protection locked="0"/>
    </xf>
    <xf numFmtId="0" fontId="38" fillId="0" borderId="38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7" fillId="8" borderId="103" xfId="0" applyFont="1" applyFill="1" applyBorder="1" applyAlignment="1">
      <alignment horizontal="center" vertical="center" textRotation="255"/>
    </xf>
    <xf numFmtId="0" fontId="27" fillId="8" borderId="101" xfId="0" applyFont="1" applyFill="1" applyBorder="1" applyAlignment="1">
      <alignment horizontal="center" vertical="center" textRotation="255"/>
    </xf>
    <xf numFmtId="0" fontId="27" fillId="8" borderId="102" xfId="0" applyFont="1" applyFill="1" applyBorder="1" applyAlignment="1">
      <alignment horizontal="center" vertical="center" textRotation="255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83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84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62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9" borderId="41" xfId="0" applyFont="1" applyFill="1" applyBorder="1" applyAlignment="1">
      <alignment horizontal="center" vertical="center" textRotation="255"/>
    </xf>
    <xf numFmtId="0" fontId="28" fillId="9" borderId="87" xfId="0" applyFont="1" applyFill="1" applyBorder="1" applyAlignment="1">
      <alignment horizontal="center" vertical="center" textRotation="255"/>
    </xf>
    <xf numFmtId="0" fontId="28" fillId="9" borderId="42" xfId="0" applyFont="1" applyFill="1" applyBorder="1" applyAlignment="1">
      <alignment horizontal="center" vertical="center" textRotation="255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107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55" xfId="0" applyFont="1" applyBorder="1" applyAlignment="1">
      <alignment horizontal="center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7" borderId="41" xfId="0" applyFont="1" applyFill="1" applyBorder="1" applyAlignment="1">
      <alignment horizontal="center" vertical="center" textRotation="255"/>
    </xf>
    <xf numFmtId="0" fontId="28" fillId="7" borderId="87" xfId="0" applyFont="1" applyFill="1" applyBorder="1" applyAlignment="1">
      <alignment horizontal="center" vertical="center" textRotation="255"/>
    </xf>
    <xf numFmtId="0" fontId="28" fillId="7" borderId="42" xfId="0" applyFont="1" applyFill="1" applyBorder="1" applyAlignment="1">
      <alignment horizontal="center" vertical="center" textRotation="255"/>
    </xf>
    <xf numFmtId="0" fontId="26" fillId="0" borderId="0" xfId="0" applyFont="1" applyAlignment="1">
      <alignment horizontal="left" vertical="center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7" fillId="6" borderId="41" xfId="0" applyFont="1" applyFill="1" applyBorder="1" applyAlignment="1">
      <alignment horizontal="center" vertical="center" textRotation="255"/>
    </xf>
    <xf numFmtId="0" fontId="27" fillId="6" borderId="87" xfId="0" applyFont="1" applyFill="1" applyBorder="1" applyAlignment="1">
      <alignment horizontal="center" vertical="center" textRotation="255"/>
    </xf>
    <xf numFmtId="0" fontId="27" fillId="6" borderId="42" xfId="0" applyFont="1" applyFill="1" applyBorder="1" applyAlignment="1">
      <alignment horizontal="center" vertical="center" textRotation="255"/>
    </xf>
    <xf numFmtId="0" fontId="28" fillId="5" borderId="41" xfId="0" applyFont="1" applyFill="1" applyBorder="1" applyAlignment="1">
      <alignment horizontal="center" vertical="center" textRotation="255"/>
    </xf>
    <xf numFmtId="0" fontId="28" fillId="5" borderId="87" xfId="0" applyFont="1" applyFill="1" applyBorder="1" applyAlignment="1">
      <alignment horizontal="center" vertical="center" textRotation="255"/>
    </xf>
    <xf numFmtId="0" fontId="28" fillId="5" borderId="42" xfId="0" applyFont="1" applyFill="1" applyBorder="1" applyAlignment="1">
      <alignment horizontal="center" vertical="center" textRotation="255"/>
    </xf>
    <xf numFmtId="0" fontId="28" fillId="0" borderId="9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96" xfId="0" applyFont="1" applyBorder="1" applyAlignment="1" applyProtection="1">
      <alignment horizontal="center" vertical="center"/>
      <protection locked="0"/>
    </xf>
    <xf numFmtId="49" fontId="28" fillId="0" borderId="37" xfId="0" applyNumberFormat="1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>
      <alignment horizontal="left" vertical="center"/>
    </xf>
    <xf numFmtId="0" fontId="28" fillId="3" borderId="41" xfId="0" applyFont="1" applyFill="1" applyBorder="1" applyAlignment="1">
      <alignment horizontal="center" vertical="center" textRotation="255"/>
    </xf>
    <xf numFmtId="0" fontId="28" fillId="3" borderId="87" xfId="0" applyFont="1" applyFill="1" applyBorder="1" applyAlignment="1">
      <alignment horizontal="center" vertical="center" textRotation="255"/>
    </xf>
    <xf numFmtId="0" fontId="28" fillId="3" borderId="42" xfId="0" applyFont="1" applyFill="1" applyBorder="1" applyAlignment="1">
      <alignment horizontal="center" vertical="center" textRotation="255"/>
    </xf>
    <xf numFmtId="0" fontId="28" fillId="0" borderId="9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10" borderId="15" xfId="0" applyFont="1" applyFill="1" applyBorder="1" applyAlignment="1">
      <alignment horizontal="center" vertical="center" textRotation="255" wrapText="1"/>
    </xf>
    <xf numFmtId="0" fontId="28" fillId="10" borderId="23" xfId="0" applyFont="1" applyFill="1" applyBorder="1" applyAlignment="1">
      <alignment horizontal="center" vertical="center" textRotation="255"/>
    </xf>
    <xf numFmtId="0" fontId="28" fillId="4" borderId="41" xfId="0" applyFont="1" applyFill="1" applyBorder="1" applyAlignment="1">
      <alignment horizontal="center" vertical="center" textRotation="255"/>
    </xf>
    <xf numFmtId="0" fontId="28" fillId="4" borderId="87" xfId="0" applyFont="1" applyFill="1" applyBorder="1" applyAlignment="1">
      <alignment horizontal="center" vertical="center" textRotation="255"/>
    </xf>
    <xf numFmtId="0" fontId="28" fillId="4" borderId="42" xfId="0" applyFont="1" applyFill="1" applyBorder="1" applyAlignment="1">
      <alignment horizontal="center" vertical="center" textRotation="255"/>
    </xf>
    <xf numFmtId="0" fontId="28" fillId="0" borderId="93" xfId="0" applyFont="1" applyBorder="1" applyAlignment="1" applyProtection="1">
      <alignment horizontal="center" vertical="center"/>
      <protection locked="0"/>
    </xf>
    <xf numFmtId="58" fontId="28" fillId="0" borderId="53" xfId="0" applyNumberFormat="1" applyFont="1" applyBorder="1" applyAlignment="1" applyProtection="1">
      <alignment horizontal="center" vertical="center"/>
      <protection locked="0"/>
    </xf>
    <xf numFmtId="0" fontId="28" fillId="0" borderId="89" xfId="0" applyFont="1" applyBorder="1" applyAlignment="1" applyProtection="1">
      <alignment horizontal="center" vertical="center"/>
      <protection locked="0"/>
    </xf>
    <xf numFmtId="0" fontId="28" fillId="0" borderId="90" xfId="0" applyFont="1" applyBorder="1" applyAlignment="1" applyProtection="1">
      <alignment horizontal="center" vertical="center"/>
      <protection locked="0"/>
    </xf>
    <xf numFmtId="0" fontId="28" fillId="0" borderId="112" xfId="0" applyFont="1" applyBorder="1" applyAlignment="1" applyProtection="1">
      <alignment horizontal="center" vertical="center"/>
      <protection locked="0"/>
    </xf>
    <xf numFmtId="0" fontId="28" fillId="0" borderId="1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5" fillId="0" borderId="84" xfId="0" applyFont="1" applyBorder="1" applyAlignment="1">
      <alignment horizontal="center" vertical="center" shrinkToFit="1"/>
    </xf>
    <xf numFmtId="0" fontId="15" fillId="0" borderId="99" xfId="0" applyFont="1" applyBorder="1" applyAlignment="1">
      <alignment horizontal="center" vertical="center" shrinkToFit="1"/>
    </xf>
    <xf numFmtId="0" fontId="14" fillId="0" borderId="109" xfId="0" applyFont="1" applyBorder="1" applyAlignment="1">
      <alignment horizontal="center" vertical="center" shrinkToFit="1"/>
    </xf>
    <xf numFmtId="0" fontId="14" fillId="0" borderId="110" xfId="0" applyFont="1" applyBorder="1" applyAlignment="1">
      <alignment horizontal="center" vertical="center" shrinkToFit="1"/>
    </xf>
    <xf numFmtId="0" fontId="14" fillId="0" borderId="11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 wrapText="1"/>
    </xf>
    <xf numFmtId="0" fontId="25" fillId="0" borderId="78" xfId="0" applyFont="1" applyBorder="1" applyAlignment="1">
      <alignment horizontal="right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5" fillId="0" borderId="107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25" xfId="0" applyFont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1" fillId="2" borderId="53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53" xfId="0" applyFont="1" applyFill="1" applyBorder="1" applyAlignment="1">
      <alignment horizontal="center" vertical="center" shrinkToFit="1"/>
    </xf>
    <xf numFmtId="0" fontId="24" fillId="2" borderId="54" xfId="0" applyFont="1" applyFill="1" applyBorder="1" applyAlignment="1">
      <alignment horizontal="center" vertical="center" shrinkToFit="1"/>
    </xf>
    <xf numFmtId="0" fontId="24" fillId="2" borderId="33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right" vertical="center" shrinkToFit="1"/>
    </xf>
    <xf numFmtId="0" fontId="15" fillId="0" borderId="28" xfId="0" applyFont="1" applyBorder="1" applyAlignment="1">
      <alignment horizontal="right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6" fillId="12" borderId="45" xfId="0" applyFont="1" applyFill="1" applyBorder="1" applyAlignment="1">
      <alignment horizontal="center" vertical="center"/>
    </xf>
    <xf numFmtId="0" fontId="36" fillId="12" borderId="0" xfId="0" applyFont="1" applyFill="1" applyAlignment="1">
      <alignment horizontal="center" vertical="center"/>
    </xf>
    <xf numFmtId="0" fontId="37" fillId="12" borderId="45" xfId="0" applyFont="1" applyFill="1" applyBorder="1" applyAlignment="1">
      <alignment horizontal="center" vertical="center"/>
    </xf>
    <xf numFmtId="0" fontId="37" fillId="12" borderId="0" xfId="0" applyFont="1" applyFill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4" fillId="0" borderId="57" xfId="0" applyFont="1" applyBorder="1" applyAlignment="1">
      <alignment horizontal="right" vertical="center" shrinkToFit="1"/>
    </xf>
    <xf numFmtId="0" fontId="14" fillId="0" borderId="28" xfId="0" applyFont="1" applyBorder="1" applyAlignment="1">
      <alignment horizontal="right" vertical="center" shrinkToFit="1"/>
    </xf>
    <xf numFmtId="0" fontId="17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36" fillId="12" borderId="44" xfId="0" applyFont="1" applyFill="1" applyBorder="1" applyAlignment="1">
      <alignment horizontal="center" vertical="center" shrinkToFit="1"/>
    </xf>
    <xf numFmtId="0" fontId="36" fillId="12" borderId="27" xfId="0" applyFont="1" applyFill="1" applyBorder="1" applyAlignment="1">
      <alignment horizontal="center" vertical="center" shrinkToFit="1"/>
    </xf>
    <xf numFmtId="0" fontId="37" fillId="12" borderId="45" xfId="0" applyFont="1" applyFill="1" applyBorder="1" applyAlignment="1">
      <alignment horizontal="center" vertical="center" shrinkToFit="1"/>
    </xf>
    <xf numFmtId="0" fontId="37" fillId="12" borderId="26" xfId="0" applyFont="1" applyFill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shrinkToFit="1"/>
    </xf>
    <xf numFmtId="0" fontId="14" fillId="0" borderId="63" xfId="0" applyFont="1" applyBorder="1" applyAlignment="1">
      <alignment vertical="center" shrinkToFit="1"/>
    </xf>
    <xf numFmtId="0" fontId="14" fillId="0" borderId="78" xfId="0" applyFont="1" applyBorder="1" applyAlignment="1">
      <alignment vertical="center" shrinkToFit="1"/>
    </xf>
    <xf numFmtId="0" fontId="14" fillId="0" borderId="79" xfId="0" applyFont="1" applyBorder="1" applyAlignment="1">
      <alignment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10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06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9" fillId="1" borderId="36" xfId="0" applyFont="1" applyFill="1" applyBorder="1" applyAlignment="1">
      <alignment horizontal="center" vertical="center"/>
    </xf>
    <xf numFmtId="0" fontId="19" fillId="1" borderId="37" xfId="0" applyFont="1" applyFill="1" applyBorder="1" applyAlignment="1">
      <alignment horizontal="center" vertical="center"/>
    </xf>
    <xf numFmtId="0" fontId="19" fillId="1" borderId="38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12" fillId="0" borderId="51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left" vertical="center" shrinkToFit="1"/>
    </xf>
    <xf numFmtId="0" fontId="14" fillId="0" borderId="64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65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0" borderId="55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11" borderId="41" xfId="0" applyFont="1" applyFill="1" applyBorder="1" applyAlignment="1">
      <alignment horizontal="center" vertical="center" shrinkToFit="1"/>
    </xf>
    <xf numFmtId="0" fontId="15" fillId="11" borderId="42" xfId="0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0" fontId="14" fillId="0" borderId="38" xfId="0" applyFont="1" applyBorder="1" applyAlignment="1">
      <alignment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36" fillId="12" borderId="45" xfId="0" applyFont="1" applyFill="1" applyBorder="1" applyAlignment="1">
      <alignment horizontal="center" vertical="center" shrinkToFit="1"/>
    </xf>
    <xf numFmtId="0" fontId="36" fillId="12" borderId="26" xfId="0" applyFont="1" applyFill="1" applyBorder="1" applyAlignment="1">
      <alignment horizontal="center" vertical="center" shrinkToFit="1"/>
    </xf>
    <xf numFmtId="0" fontId="37" fillId="12" borderId="46" xfId="0" applyFont="1" applyFill="1" applyBorder="1" applyAlignment="1">
      <alignment horizontal="center" vertical="center" shrinkToFit="1"/>
    </xf>
    <xf numFmtId="0" fontId="37" fillId="12" borderId="31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4" fillId="2" borderId="53" xfId="0" applyFont="1" applyFill="1" applyBorder="1" applyAlignment="1">
      <alignment horizontal="center" vertical="center" shrinkToFit="1"/>
    </xf>
    <xf numFmtId="0" fontId="19" fillId="1" borderId="80" xfId="0" applyFont="1" applyFill="1" applyBorder="1" applyAlignment="1">
      <alignment horizontal="center" vertical="center"/>
    </xf>
    <xf numFmtId="0" fontId="19" fillId="1" borderId="81" xfId="0" applyFont="1" applyFill="1" applyBorder="1" applyAlignment="1">
      <alignment horizontal="center" vertical="center"/>
    </xf>
    <xf numFmtId="0" fontId="19" fillId="1" borderId="82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left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18</xdr:row>
      <xdr:rowOff>228600</xdr:rowOff>
    </xdr:from>
    <xdr:to>
      <xdr:col>10</xdr:col>
      <xdr:colOff>1216040</xdr:colOff>
      <xdr:row>22</xdr:row>
      <xdr:rowOff>154940</xdr:rowOff>
    </xdr:to>
    <xdr:sp macro="" textlink="">
      <xdr:nvSpPr>
        <xdr:cNvPr id="2" name="吹き出し: 四角形 5">
          <a:extLst>
            <a:ext uri="{FF2B5EF4-FFF2-40B4-BE49-F238E27FC236}">
              <a16:creationId xmlns:a16="http://schemas.microsoft.com/office/drawing/2014/main" id="{C244EA20-9529-5649-A485-EF65B6957F9F}"/>
            </a:ext>
          </a:extLst>
        </xdr:cNvPr>
        <xdr:cNvSpPr/>
      </xdr:nvSpPr>
      <xdr:spPr>
        <a:xfrm>
          <a:off x="6362700" y="4965700"/>
          <a:ext cx="2613040" cy="1043940"/>
        </a:xfrm>
        <a:prstGeom prst="wedgeRectCallout">
          <a:avLst>
            <a:gd name="adj1" fmla="val -123333"/>
            <a:gd name="adj2" fmla="val -4868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監督は２名まで記入できるが、部活動指導員を記入している場合は１名のみしか登録できない。アドバイザーは監督２名でも登録できる。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690880</xdr:colOff>
      <xdr:row>5</xdr:row>
      <xdr:rowOff>144780</xdr:rowOff>
    </xdr:from>
    <xdr:to>
      <xdr:col>10</xdr:col>
      <xdr:colOff>1178560</xdr:colOff>
      <xdr:row>7</xdr:row>
      <xdr:rowOff>274320</xdr:rowOff>
    </xdr:to>
    <xdr:sp macro="" textlink="">
      <xdr:nvSpPr>
        <xdr:cNvPr id="4" name="吹き出し: 四角形 5">
          <a:extLst>
            <a:ext uri="{FF2B5EF4-FFF2-40B4-BE49-F238E27FC236}">
              <a16:creationId xmlns:a16="http://schemas.microsoft.com/office/drawing/2014/main" id="{4715D9AE-3102-74B7-714F-D42A30B49EB4}"/>
            </a:ext>
          </a:extLst>
        </xdr:cNvPr>
        <xdr:cNvSpPr/>
      </xdr:nvSpPr>
      <xdr:spPr>
        <a:xfrm>
          <a:off x="5994400" y="1821180"/>
          <a:ext cx="2956560" cy="698500"/>
        </a:xfrm>
        <a:prstGeom prst="wedgeRectCallout">
          <a:avLst>
            <a:gd name="adj1" fmla="val -79232"/>
            <a:gd name="adj2" fmla="val 750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</a:t>
          </a:r>
          <a:r>
            <a:rPr kumimoji="1" lang="ja-YE" altLang="en-US" sz="1100"/>
            <a:t>出場するクラブ名、学校名のどとらかを入力してください。両方入力すると、正しく表示されません。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474175</xdr:colOff>
      <xdr:row>1</xdr:row>
      <xdr:rowOff>183359</xdr:rowOff>
    </xdr:from>
    <xdr:to>
      <xdr:col>8</xdr:col>
      <xdr:colOff>280840</xdr:colOff>
      <xdr:row>3</xdr:row>
      <xdr:rowOff>230073</xdr:rowOff>
    </xdr:to>
    <xdr:sp macro="" textlink="">
      <xdr:nvSpPr>
        <xdr:cNvPr id="3" name="吹き出し: 四角形 5">
          <a:extLst>
            <a:ext uri="{FF2B5EF4-FFF2-40B4-BE49-F238E27FC236}">
              <a16:creationId xmlns:a16="http://schemas.microsoft.com/office/drawing/2014/main" id="{CF745BA1-F828-ED52-95E7-EBA6DB5208A1}"/>
            </a:ext>
          </a:extLst>
        </xdr:cNvPr>
        <xdr:cNvSpPr/>
      </xdr:nvSpPr>
      <xdr:spPr>
        <a:xfrm>
          <a:off x="3418900" y="657864"/>
          <a:ext cx="2974687" cy="674736"/>
        </a:xfrm>
        <a:prstGeom prst="wedgeRectCallout">
          <a:avLst>
            <a:gd name="adj1" fmla="val -66537"/>
            <a:gd name="adj2" fmla="val 10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市立以外の場合は、こちらを変更してください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私立の場合は、空白を選択してください。</a:t>
          </a:r>
          <a:endParaRPr kumimoji="1" lang="en-US" altLang="ja-YE" sz="1100"/>
        </a:p>
      </xdr:txBody>
    </xdr:sp>
    <xdr:clientData/>
  </xdr:twoCellAnchor>
  <xdr:twoCellAnchor>
    <xdr:from>
      <xdr:col>6</xdr:col>
      <xdr:colOff>86102</xdr:colOff>
      <xdr:row>25</xdr:row>
      <xdr:rowOff>64577</xdr:rowOff>
    </xdr:from>
    <xdr:to>
      <xdr:col>9</xdr:col>
      <xdr:colOff>506243</xdr:colOff>
      <xdr:row>26</xdr:row>
      <xdr:rowOff>43052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DE0FCE3E-B630-294A-A83B-79E2436FD9C6}"/>
            </a:ext>
          </a:extLst>
        </xdr:cNvPr>
        <xdr:cNvSpPr/>
      </xdr:nvSpPr>
      <xdr:spPr>
        <a:xfrm>
          <a:off x="4466526" y="7329408"/>
          <a:ext cx="2970903" cy="258305"/>
        </a:xfrm>
        <a:prstGeom prst="wedgeRectCallout">
          <a:avLst>
            <a:gd name="adj1" fmla="val -53133"/>
            <a:gd name="adj2" fmla="val 1505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7</xdr:col>
      <xdr:colOff>688813</xdr:colOff>
      <xdr:row>8</xdr:row>
      <xdr:rowOff>204492</xdr:rowOff>
    </xdr:from>
    <xdr:to>
      <xdr:col>10</xdr:col>
      <xdr:colOff>1173530</xdr:colOff>
      <xdr:row>9</xdr:row>
      <xdr:rowOff>182967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DF4C7B05-058E-9FF9-CA8F-31E1060B6165}"/>
            </a:ext>
          </a:extLst>
        </xdr:cNvPr>
        <xdr:cNvSpPr/>
      </xdr:nvSpPr>
      <xdr:spPr>
        <a:xfrm>
          <a:off x="5962542" y="2712204"/>
          <a:ext cx="2970903" cy="258305"/>
        </a:xfrm>
        <a:prstGeom prst="wedgeRectCallout">
          <a:avLst>
            <a:gd name="adj1" fmla="val -103851"/>
            <a:gd name="adj2" fmla="val 922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8</xdr:col>
      <xdr:colOff>0</xdr:colOff>
      <xdr:row>11</xdr:row>
      <xdr:rowOff>150675</xdr:rowOff>
    </xdr:from>
    <xdr:to>
      <xdr:col>10</xdr:col>
      <xdr:colOff>1313446</xdr:colOff>
      <xdr:row>12</xdr:row>
      <xdr:rowOff>129149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id="{4EC47CEB-2530-693D-ED05-8907AF075C6C}"/>
            </a:ext>
          </a:extLst>
        </xdr:cNvPr>
        <xdr:cNvSpPr/>
      </xdr:nvSpPr>
      <xdr:spPr>
        <a:xfrm>
          <a:off x="6102458" y="3497878"/>
          <a:ext cx="2970903" cy="258305"/>
        </a:xfrm>
        <a:prstGeom prst="wedgeRectCallout">
          <a:avLst>
            <a:gd name="adj1" fmla="val -77767"/>
            <a:gd name="adj2" fmla="val 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数字は半角英数字で入力してください</a:t>
          </a:r>
          <a:endParaRPr kumimoji="1" lang="en-US" altLang="ja-Y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58420</xdr:colOff>
      <xdr:row>27</xdr:row>
      <xdr:rowOff>40640</xdr:rowOff>
    </xdr:from>
    <xdr:to>
      <xdr:col>9</xdr:col>
      <xdr:colOff>386552</xdr:colOff>
      <xdr:row>27</xdr:row>
      <xdr:rowOff>230876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88700C-E374-FCCE-B13C-CB5BF1DA44AB}"/>
            </a:ext>
          </a:extLst>
        </xdr:cNvPr>
        <xdr:cNvSpPr/>
      </xdr:nvSpPr>
      <xdr:spPr>
        <a:xfrm>
          <a:off x="6916420" y="10060940"/>
          <a:ext cx="328132" cy="19023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印</a:t>
          </a:r>
          <a:endParaRPr kumimoji="1" lang="en-US" altLang="ja-JP" sz="8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26</xdr:row>
      <xdr:rowOff>205740</xdr:rowOff>
    </xdr:from>
    <xdr:to>
      <xdr:col>9</xdr:col>
      <xdr:colOff>335752</xdr:colOff>
      <xdr:row>27</xdr:row>
      <xdr:rowOff>154676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73D0A2C-D4DF-49BD-7CCF-1E84BA458C78}"/>
            </a:ext>
          </a:extLst>
        </xdr:cNvPr>
        <xdr:cNvSpPr/>
      </xdr:nvSpPr>
      <xdr:spPr>
        <a:xfrm>
          <a:off x="6187440" y="10873740"/>
          <a:ext cx="281940" cy="21336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印</a:t>
          </a:r>
          <a:endParaRPr kumimoji="1" lang="en-US" altLang="ja-JP" sz="8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1</xdr:col>
      <xdr:colOff>481965</xdr:colOff>
      <xdr:row>2</xdr:row>
      <xdr:rowOff>10160</xdr:rowOff>
    </xdr:from>
    <xdr:to>
      <xdr:col>2</xdr:col>
      <xdr:colOff>193870</xdr:colOff>
      <xdr:row>2</xdr:row>
      <xdr:rowOff>381091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23F162B-BF43-779F-0E7D-CD954029561E}"/>
            </a:ext>
          </a:extLst>
        </xdr:cNvPr>
        <xdr:cNvSpPr/>
      </xdr:nvSpPr>
      <xdr:spPr>
        <a:xfrm>
          <a:off x="1120140" y="480060"/>
          <a:ext cx="426720" cy="35814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264795</xdr:colOff>
      <xdr:row>5</xdr:row>
      <xdr:rowOff>335280</xdr:rowOff>
    </xdr:from>
    <xdr:to>
      <xdr:col>6</xdr:col>
      <xdr:colOff>497234</xdr:colOff>
      <xdr:row>8</xdr:row>
      <xdr:rowOff>60960</xdr:rowOff>
    </xdr:to>
    <xdr:sp macro="" textlink="">
      <xdr:nvSpPr>
        <xdr:cNvPr id="2" name="乗算記号 1">
          <a:extLst>
            <a:ext uri="{FF2B5EF4-FFF2-40B4-BE49-F238E27FC236}">
              <a16:creationId xmlns:a16="http://schemas.microsoft.com/office/drawing/2014/main" id="{1E784EEE-7557-EE47-5166-3E6FE8FF88B1}"/>
            </a:ext>
          </a:extLst>
        </xdr:cNvPr>
        <xdr:cNvSpPr/>
      </xdr:nvSpPr>
      <xdr:spPr>
        <a:xfrm>
          <a:off x="2293620" y="1981200"/>
          <a:ext cx="2270760" cy="914400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271780</xdr:rowOff>
    </xdr:from>
    <xdr:to>
      <xdr:col>9</xdr:col>
      <xdr:colOff>754399</xdr:colOff>
      <xdr:row>15</xdr:row>
      <xdr:rowOff>81280</xdr:rowOff>
    </xdr:to>
    <xdr:sp macro="" textlink="">
      <xdr:nvSpPr>
        <xdr:cNvPr id="5" name="乗算記号 4">
          <a:extLst>
            <a:ext uri="{FF2B5EF4-FFF2-40B4-BE49-F238E27FC236}">
              <a16:creationId xmlns:a16="http://schemas.microsoft.com/office/drawing/2014/main" id="{9CAD206E-A51D-929A-4BA4-4C11A69C6B2A}"/>
            </a:ext>
          </a:extLst>
        </xdr:cNvPr>
        <xdr:cNvSpPr/>
      </xdr:nvSpPr>
      <xdr:spPr>
        <a:xfrm>
          <a:off x="0" y="4272280"/>
          <a:ext cx="7612399" cy="1384300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379602</xdr:colOff>
      <xdr:row>7</xdr:row>
      <xdr:rowOff>271652</xdr:rowOff>
    </xdr:from>
    <xdr:to>
      <xdr:col>11</xdr:col>
      <xdr:colOff>31934</xdr:colOff>
      <xdr:row>10</xdr:row>
      <xdr:rowOff>134331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2EE0256-8C36-272B-2F56-05DFA18BA7D2}"/>
            </a:ext>
          </a:extLst>
        </xdr:cNvPr>
        <xdr:cNvSpPr/>
      </xdr:nvSpPr>
      <xdr:spPr>
        <a:xfrm>
          <a:off x="5724855" y="2699120"/>
          <a:ext cx="2618345" cy="1044262"/>
        </a:xfrm>
        <a:prstGeom prst="wedgeRectCallout">
          <a:avLst>
            <a:gd name="adj1" fmla="val -105400"/>
            <a:gd name="adj2" fmla="val -6997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監督は２名まで記入できるが、部活動指導員を記入している場合は１名のみしか登録できない。アドバイザーは監督２名で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も登録できる。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904E-65DB-DD46-A273-B69EC97A35C1}">
  <dimension ref="A1:B201"/>
  <sheetViews>
    <sheetView zoomScale="200" workbookViewId="0">
      <selection activeCell="D15" sqref="D15"/>
    </sheetView>
  </sheetViews>
  <sheetFormatPr defaultColWidth="10.875" defaultRowHeight="13.5"/>
  <cols>
    <col min="1" max="1" width="4.25" customWidth="1"/>
    <col min="2" max="2" width="15" bestFit="1" customWidth="1"/>
  </cols>
  <sheetData>
    <row r="1" spans="1:2">
      <c r="B1" t="s">
        <v>167</v>
      </c>
    </row>
    <row r="2" spans="1:2">
      <c r="A2">
        <v>1</v>
      </c>
      <c r="B2">
        <f>入力フォーム!C3</f>
        <v>0</v>
      </c>
    </row>
    <row r="3" spans="1:2">
      <c r="A3">
        <v>2</v>
      </c>
      <c r="B3">
        <f>入力フォーム!C4</f>
        <v>0</v>
      </c>
    </row>
    <row r="4" spans="1:2">
      <c r="A4">
        <v>3</v>
      </c>
      <c r="B4">
        <f>入力フォーム!C6</f>
        <v>0</v>
      </c>
    </row>
    <row r="5" spans="1:2">
      <c r="A5">
        <v>4</v>
      </c>
      <c r="B5">
        <f>入力フォーム!E6</f>
        <v>0</v>
      </c>
    </row>
    <row r="6" spans="1:2">
      <c r="A6">
        <v>5</v>
      </c>
      <c r="B6">
        <f>入力フォーム!C7</f>
        <v>0</v>
      </c>
    </row>
    <row r="7" spans="1:2">
      <c r="A7">
        <v>6</v>
      </c>
      <c r="B7">
        <f>入力フォーム!E7</f>
        <v>0</v>
      </c>
    </row>
    <row r="8" spans="1:2">
      <c r="A8">
        <v>7</v>
      </c>
      <c r="B8">
        <f>入力フォーム!C8</f>
        <v>0</v>
      </c>
    </row>
    <row r="9" spans="1:2">
      <c r="A9">
        <v>8</v>
      </c>
      <c r="B9">
        <f>入力フォーム!C9</f>
        <v>0</v>
      </c>
    </row>
    <row r="10" spans="1:2">
      <c r="A10">
        <v>9</v>
      </c>
      <c r="B10">
        <f>入力フォーム!C10</f>
        <v>0</v>
      </c>
    </row>
    <row r="11" spans="1:2">
      <c r="A11">
        <v>10</v>
      </c>
      <c r="B11">
        <f>入力フォーム!E10</f>
        <v>0</v>
      </c>
    </row>
    <row r="12" spans="1:2">
      <c r="A12">
        <v>11</v>
      </c>
      <c r="B12">
        <f>入力フォーム!C11</f>
        <v>0</v>
      </c>
    </row>
    <row r="13" spans="1:2">
      <c r="A13">
        <v>12</v>
      </c>
      <c r="B13">
        <f>入力フォーム!E11</f>
        <v>0</v>
      </c>
    </row>
    <row r="14" spans="1:2">
      <c r="A14">
        <v>13</v>
      </c>
      <c r="B14">
        <f>入力フォーム!G11</f>
        <v>0</v>
      </c>
    </row>
    <row r="15" spans="1:2">
      <c r="A15">
        <v>14</v>
      </c>
      <c r="B15">
        <f>入力フォーム!C12</f>
        <v>0</v>
      </c>
    </row>
    <row r="16" spans="1:2">
      <c r="A16">
        <v>15</v>
      </c>
      <c r="B16">
        <f>入力フォーム!E12</f>
        <v>0</v>
      </c>
    </row>
    <row r="17" spans="1:2">
      <c r="A17">
        <v>16</v>
      </c>
      <c r="B17">
        <f>入力フォーム!G12</f>
        <v>0</v>
      </c>
    </row>
    <row r="18" spans="1:2">
      <c r="A18">
        <v>17</v>
      </c>
      <c r="B18">
        <f>入力フォーム!C13</f>
        <v>0</v>
      </c>
    </row>
    <row r="19" spans="1:2">
      <c r="A19">
        <v>18</v>
      </c>
      <c r="B19">
        <f>入力フォーム!E13</f>
        <v>0</v>
      </c>
    </row>
    <row r="20" spans="1:2">
      <c r="A20">
        <v>19</v>
      </c>
      <c r="B20">
        <f>入力フォーム!G13</f>
        <v>0</v>
      </c>
    </row>
    <row r="21" spans="1:2">
      <c r="A21">
        <v>20</v>
      </c>
      <c r="B21">
        <f>入力フォーム!C14</f>
        <v>0</v>
      </c>
    </row>
    <row r="22" spans="1:2">
      <c r="A22">
        <v>21</v>
      </c>
      <c r="B22" s="88">
        <f>入力フォーム!C15</f>
        <v>0</v>
      </c>
    </row>
    <row r="23" spans="1:2">
      <c r="A23">
        <v>22</v>
      </c>
      <c r="B23">
        <f>入力フォーム!C17</f>
        <v>0</v>
      </c>
    </row>
    <row r="24" spans="1:2">
      <c r="A24">
        <v>23</v>
      </c>
      <c r="B24">
        <f>入力フォーム!E17</f>
        <v>0</v>
      </c>
    </row>
    <row r="25" spans="1:2">
      <c r="A25">
        <v>24</v>
      </c>
      <c r="B25">
        <f>入力フォーム!C18</f>
        <v>0</v>
      </c>
    </row>
    <row r="26" spans="1:2">
      <c r="A26">
        <v>25</v>
      </c>
      <c r="B26">
        <f>入力フォーム!E18</f>
        <v>0</v>
      </c>
    </row>
    <row r="27" spans="1:2">
      <c r="A27">
        <v>26</v>
      </c>
      <c r="B27">
        <f>入力フォーム!C19</f>
        <v>0</v>
      </c>
    </row>
    <row r="28" spans="1:2">
      <c r="A28">
        <v>27</v>
      </c>
      <c r="B28">
        <f>入力フォーム!E19</f>
        <v>0</v>
      </c>
    </row>
    <row r="29" spans="1:2">
      <c r="A29">
        <v>28</v>
      </c>
      <c r="B29">
        <f>入力フォーム!C20</f>
        <v>0</v>
      </c>
    </row>
    <row r="30" spans="1:2">
      <c r="A30">
        <v>29</v>
      </c>
      <c r="B30">
        <f>入力フォーム!E20</f>
        <v>0</v>
      </c>
    </row>
    <row r="31" spans="1:2">
      <c r="A31">
        <v>30</v>
      </c>
      <c r="B31">
        <f>入力フォーム!C21</f>
        <v>0</v>
      </c>
    </row>
    <row r="32" spans="1:2">
      <c r="A32">
        <v>31</v>
      </c>
      <c r="B32">
        <f>入力フォーム!E21</f>
        <v>0</v>
      </c>
    </row>
    <row r="33" spans="1:2">
      <c r="A33">
        <v>32</v>
      </c>
      <c r="B33">
        <f>入力フォーム!C22</f>
        <v>0</v>
      </c>
    </row>
    <row r="34" spans="1:2">
      <c r="A34">
        <v>33</v>
      </c>
      <c r="B34">
        <f>入力フォーム!E22</f>
        <v>0</v>
      </c>
    </row>
    <row r="35" spans="1:2">
      <c r="A35">
        <v>34</v>
      </c>
      <c r="B35">
        <f>入力フォーム!C24</f>
        <v>0</v>
      </c>
    </row>
    <row r="36" spans="1:2">
      <c r="A36">
        <v>35</v>
      </c>
      <c r="B36">
        <f>入力フォーム!E24</f>
        <v>99</v>
      </c>
    </row>
    <row r="37" spans="1:2">
      <c r="A37">
        <v>36</v>
      </c>
      <c r="B37">
        <f>入力フォーム!C25</f>
        <v>0</v>
      </c>
    </row>
    <row r="38" spans="1:2">
      <c r="A38">
        <v>37</v>
      </c>
      <c r="B38">
        <f>入力フォーム!E25</f>
        <v>0</v>
      </c>
    </row>
    <row r="39" spans="1:2">
      <c r="A39">
        <v>38</v>
      </c>
      <c r="B39">
        <f>入力フォーム!C26</f>
        <v>0</v>
      </c>
    </row>
    <row r="40" spans="1:2">
      <c r="A40">
        <v>39</v>
      </c>
      <c r="B40">
        <f>入力フォーム!E26</f>
        <v>0</v>
      </c>
    </row>
    <row r="41" spans="1:2">
      <c r="A41">
        <v>40</v>
      </c>
      <c r="B41">
        <f>入力フォーム!C27</f>
        <v>0</v>
      </c>
    </row>
    <row r="42" spans="1:2">
      <c r="A42">
        <v>41</v>
      </c>
      <c r="B42">
        <f>入力フォーム!E27</f>
        <v>0</v>
      </c>
    </row>
    <row r="43" spans="1:2">
      <c r="A43">
        <v>42</v>
      </c>
      <c r="B43">
        <f>入力フォーム!C28</f>
        <v>0</v>
      </c>
    </row>
    <row r="44" spans="1:2">
      <c r="A44">
        <v>43</v>
      </c>
      <c r="B44">
        <f>入力フォーム!E28</f>
        <v>0</v>
      </c>
    </row>
    <row r="45" spans="1:2">
      <c r="A45">
        <v>44</v>
      </c>
      <c r="B45">
        <f>入力フォーム!G28</f>
        <v>0</v>
      </c>
    </row>
    <row r="46" spans="1:2">
      <c r="A46">
        <v>45</v>
      </c>
      <c r="B46">
        <f>入力フォーム!C29</f>
        <v>0</v>
      </c>
    </row>
    <row r="47" spans="1:2">
      <c r="A47">
        <v>46</v>
      </c>
      <c r="B47">
        <f>入力フォーム!E29</f>
        <v>0</v>
      </c>
    </row>
    <row r="48" spans="1:2">
      <c r="A48">
        <v>47</v>
      </c>
      <c r="B48">
        <f>入力フォーム!G29</f>
        <v>0</v>
      </c>
    </row>
    <row r="49" spans="1:2">
      <c r="A49">
        <v>48</v>
      </c>
      <c r="B49">
        <f>入力フォーム!C30</f>
        <v>0</v>
      </c>
    </row>
    <row r="50" spans="1:2">
      <c r="A50">
        <v>49</v>
      </c>
      <c r="B50">
        <f>入力フォーム!C32</f>
        <v>0</v>
      </c>
    </row>
    <row r="51" spans="1:2">
      <c r="A51">
        <v>50</v>
      </c>
      <c r="B51">
        <f>入力フォーム!E32</f>
        <v>99</v>
      </c>
    </row>
    <row r="52" spans="1:2">
      <c r="A52">
        <v>51</v>
      </c>
      <c r="B52">
        <f>入力フォーム!C33</f>
        <v>0</v>
      </c>
    </row>
    <row r="53" spans="1:2">
      <c r="A53">
        <v>52</v>
      </c>
      <c r="B53">
        <f>入力フォーム!E33</f>
        <v>0</v>
      </c>
    </row>
    <row r="54" spans="1:2">
      <c r="A54">
        <v>53</v>
      </c>
      <c r="B54">
        <f>入力フォーム!C34</f>
        <v>0</v>
      </c>
    </row>
    <row r="55" spans="1:2">
      <c r="A55">
        <v>54</v>
      </c>
      <c r="B55">
        <f>入力フォーム!E34</f>
        <v>0</v>
      </c>
    </row>
    <row r="56" spans="1:2">
      <c r="A56">
        <v>55</v>
      </c>
      <c r="B56">
        <f>入力フォーム!C35</f>
        <v>0</v>
      </c>
    </row>
    <row r="57" spans="1:2">
      <c r="A57">
        <v>56</v>
      </c>
      <c r="B57">
        <f>入力フォーム!C39</f>
        <v>0</v>
      </c>
    </row>
    <row r="58" spans="1:2">
      <c r="A58">
        <v>57</v>
      </c>
      <c r="B58">
        <f>入力フォーム!E39</f>
        <v>0</v>
      </c>
    </row>
    <row r="59" spans="1:2">
      <c r="A59">
        <v>58</v>
      </c>
      <c r="B59">
        <f>入力フォーム!G39</f>
        <v>0</v>
      </c>
    </row>
    <row r="60" spans="1:2">
      <c r="A60">
        <v>59</v>
      </c>
      <c r="B60">
        <f>入力フォーム!C40</f>
        <v>0</v>
      </c>
    </row>
    <row r="61" spans="1:2">
      <c r="A61">
        <v>60</v>
      </c>
      <c r="B61">
        <f>入力フォーム!E40</f>
        <v>0</v>
      </c>
    </row>
    <row r="62" spans="1:2">
      <c r="A62">
        <v>61</v>
      </c>
      <c r="B62">
        <f>入力フォーム!G40</f>
        <v>0</v>
      </c>
    </row>
    <row r="63" spans="1:2">
      <c r="A63">
        <v>62</v>
      </c>
      <c r="B63">
        <f>入力フォーム!C41</f>
        <v>0</v>
      </c>
    </row>
    <row r="64" spans="1:2">
      <c r="A64">
        <v>63</v>
      </c>
      <c r="B64">
        <f>入力フォーム!E41</f>
        <v>0</v>
      </c>
    </row>
    <row r="65" spans="1:2">
      <c r="A65">
        <v>64</v>
      </c>
      <c r="B65">
        <f>入力フォーム!G41</f>
        <v>0</v>
      </c>
    </row>
    <row r="66" spans="1:2">
      <c r="A66">
        <v>65</v>
      </c>
      <c r="B66">
        <f>入力フォーム!C42</f>
        <v>0</v>
      </c>
    </row>
    <row r="67" spans="1:2">
      <c r="A67">
        <v>66</v>
      </c>
      <c r="B67">
        <f>入力フォーム!E42</f>
        <v>0</v>
      </c>
    </row>
    <row r="68" spans="1:2">
      <c r="A68">
        <v>67</v>
      </c>
      <c r="B68">
        <f>入力フォーム!G42</f>
        <v>0</v>
      </c>
    </row>
    <row r="69" spans="1:2">
      <c r="A69">
        <v>68</v>
      </c>
      <c r="B69">
        <f>入力フォーム!C43</f>
        <v>0</v>
      </c>
    </row>
    <row r="70" spans="1:2">
      <c r="A70">
        <v>69</v>
      </c>
      <c r="B70">
        <f>入力フォーム!E43</f>
        <v>0</v>
      </c>
    </row>
    <row r="71" spans="1:2">
      <c r="A71">
        <v>70</v>
      </c>
      <c r="B71">
        <f>入力フォーム!G43</f>
        <v>0</v>
      </c>
    </row>
    <row r="72" spans="1:2">
      <c r="A72">
        <v>71</v>
      </c>
      <c r="B72">
        <f>入力フォーム!C44</f>
        <v>0</v>
      </c>
    </row>
    <row r="73" spans="1:2">
      <c r="A73">
        <v>72</v>
      </c>
      <c r="B73">
        <f>入力フォーム!E44</f>
        <v>0</v>
      </c>
    </row>
    <row r="74" spans="1:2">
      <c r="A74">
        <v>73</v>
      </c>
      <c r="B74">
        <f>入力フォーム!G44</f>
        <v>0</v>
      </c>
    </row>
    <row r="75" spans="1:2">
      <c r="A75">
        <v>74</v>
      </c>
      <c r="B75">
        <f>入力フォーム!C45</f>
        <v>0</v>
      </c>
    </row>
    <row r="76" spans="1:2">
      <c r="A76">
        <v>75</v>
      </c>
      <c r="B76">
        <f>入力フォーム!E45</f>
        <v>0</v>
      </c>
    </row>
    <row r="77" spans="1:2">
      <c r="A77">
        <v>76</v>
      </c>
      <c r="B77">
        <f>入力フォーム!G45</f>
        <v>0</v>
      </c>
    </row>
    <row r="78" spans="1:2">
      <c r="A78">
        <v>77</v>
      </c>
      <c r="B78">
        <f>入力フォーム!C46</f>
        <v>0</v>
      </c>
    </row>
    <row r="79" spans="1:2">
      <c r="A79">
        <v>78</v>
      </c>
      <c r="B79">
        <f>入力フォーム!E46</f>
        <v>0</v>
      </c>
    </row>
    <row r="80" spans="1:2">
      <c r="A80">
        <v>79</v>
      </c>
      <c r="B80">
        <f>入力フォーム!G46</f>
        <v>0</v>
      </c>
    </row>
    <row r="81" spans="1:2">
      <c r="A81">
        <v>80</v>
      </c>
      <c r="B81">
        <f>入力フォーム!C47</f>
        <v>0</v>
      </c>
    </row>
    <row r="82" spans="1:2">
      <c r="A82">
        <v>81</v>
      </c>
      <c r="B82">
        <f>入力フォーム!E47</f>
        <v>0</v>
      </c>
    </row>
    <row r="83" spans="1:2">
      <c r="A83">
        <v>82</v>
      </c>
      <c r="B83">
        <f>入力フォーム!G47</f>
        <v>0</v>
      </c>
    </row>
    <row r="84" spans="1:2">
      <c r="A84">
        <v>83</v>
      </c>
      <c r="B84">
        <f>入力フォーム!C48</f>
        <v>0</v>
      </c>
    </row>
    <row r="85" spans="1:2">
      <c r="A85">
        <v>84</v>
      </c>
      <c r="B85">
        <f>入力フォーム!E48</f>
        <v>0</v>
      </c>
    </row>
    <row r="86" spans="1:2">
      <c r="A86">
        <v>85</v>
      </c>
      <c r="B86">
        <f>入力フォーム!G48</f>
        <v>0</v>
      </c>
    </row>
    <row r="87" spans="1:2">
      <c r="A87">
        <v>86</v>
      </c>
      <c r="B87">
        <f>入力フォーム!C52</f>
        <v>0</v>
      </c>
    </row>
    <row r="88" spans="1:2">
      <c r="A88">
        <v>87</v>
      </c>
      <c r="B88">
        <f>入力フォーム!E52</f>
        <v>0</v>
      </c>
    </row>
    <row r="89" spans="1:2">
      <c r="A89">
        <v>88</v>
      </c>
      <c r="B89">
        <f>入力フォーム!G52</f>
        <v>0</v>
      </c>
    </row>
    <row r="90" spans="1:2">
      <c r="A90">
        <v>89</v>
      </c>
      <c r="B90">
        <f>入力フォーム!H52</f>
        <v>0</v>
      </c>
    </row>
    <row r="91" spans="1:2">
      <c r="A91">
        <v>90</v>
      </c>
      <c r="B91">
        <f>入力フォーム!J52</f>
        <v>0</v>
      </c>
    </row>
    <row r="92" spans="1:2">
      <c r="A92">
        <v>91</v>
      </c>
      <c r="B92">
        <f>入力フォーム!L52</f>
        <v>0</v>
      </c>
    </row>
    <row r="93" spans="1:2">
      <c r="A93">
        <v>92</v>
      </c>
      <c r="B93">
        <f>入力フォーム!C53</f>
        <v>0</v>
      </c>
    </row>
    <row r="94" spans="1:2">
      <c r="A94">
        <v>93</v>
      </c>
      <c r="B94">
        <f>入力フォーム!E53</f>
        <v>0</v>
      </c>
    </row>
    <row r="95" spans="1:2">
      <c r="A95">
        <v>94</v>
      </c>
      <c r="B95">
        <f>入力フォーム!G53</f>
        <v>0</v>
      </c>
    </row>
    <row r="96" spans="1:2">
      <c r="A96">
        <v>95</v>
      </c>
      <c r="B96">
        <f>入力フォーム!H53</f>
        <v>0</v>
      </c>
    </row>
    <row r="97" spans="1:2">
      <c r="A97">
        <v>96</v>
      </c>
      <c r="B97">
        <f>入力フォーム!J53</f>
        <v>0</v>
      </c>
    </row>
    <row r="98" spans="1:2">
      <c r="A98">
        <v>97</v>
      </c>
      <c r="B98">
        <f>入力フォーム!L53</f>
        <v>0</v>
      </c>
    </row>
    <row r="99" spans="1:2">
      <c r="A99">
        <v>98</v>
      </c>
      <c r="B99">
        <f>入力フォーム!C54</f>
        <v>0</v>
      </c>
    </row>
    <row r="100" spans="1:2">
      <c r="A100">
        <v>99</v>
      </c>
      <c r="B100">
        <f>入力フォーム!E54</f>
        <v>0</v>
      </c>
    </row>
    <row r="101" spans="1:2">
      <c r="A101">
        <v>100</v>
      </c>
      <c r="B101">
        <f>入力フォーム!G54</f>
        <v>0</v>
      </c>
    </row>
    <row r="102" spans="1:2">
      <c r="A102">
        <v>101</v>
      </c>
      <c r="B102">
        <f>入力フォーム!H54</f>
        <v>0</v>
      </c>
    </row>
    <row r="103" spans="1:2">
      <c r="A103">
        <v>102</v>
      </c>
      <c r="B103">
        <f>入力フォーム!J54</f>
        <v>0</v>
      </c>
    </row>
    <row r="104" spans="1:2">
      <c r="A104">
        <v>103</v>
      </c>
      <c r="B104">
        <f>入力フォーム!L54</f>
        <v>0</v>
      </c>
    </row>
    <row r="105" spans="1:2">
      <c r="A105">
        <v>104</v>
      </c>
      <c r="B105">
        <f>入力フォーム!C55</f>
        <v>0</v>
      </c>
    </row>
    <row r="106" spans="1:2">
      <c r="A106">
        <v>105</v>
      </c>
      <c r="B106">
        <f>入力フォーム!E55</f>
        <v>0</v>
      </c>
    </row>
    <row r="107" spans="1:2">
      <c r="A107">
        <v>106</v>
      </c>
      <c r="B107">
        <f>入力フォーム!G55</f>
        <v>0</v>
      </c>
    </row>
    <row r="108" spans="1:2">
      <c r="A108">
        <v>107</v>
      </c>
      <c r="B108">
        <f>入力フォーム!H55</f>
        <v>0</v>
      </c>
    </row>
    <row r="109" spans="1:2">
      <c r="A109">
        <v>108</v>
      </c>
      <c r="B109">
        <f>入力フォーム!J55</f>
        <v>0</v>
      </c>
    </row>
    <row r="110" spans="1:2">
      <c r="A110">
        <v>109</v>
      </c>
      <c r="B110">
        <f>入力フォーム!L55</f>
        <v>0</v>
      </c>
    </row>
    <row r="111" spans="1:2">
      <c r="A111">
        <v>110</v>
      </c>
      <c r="B111">
        <f>入力フォーム!C56</f>
        <v>0</v>
      </c>
    </row>
    <row r="112" spans="1:2">
      <c r="A112">
        <v>111</v>
      </c>
      <c r="B112">
        <f>入力フォーム!E56</f>
        <v>0</v>
      </c>
    </row>
    <row r="113" spans="1:2">
      <c r="A113">
        <v>112</v>
      </c>
      <c r="B113">
        <f>入力フォーム!G56</f>
        <v>0</v>
      </c>
    </row>
    <row r="114" spans="1:2">
      <c r="A114">
        <v>113</v>
      </c>
      <c r="B114">
        <f>入力フォーム!H56</f>
        <v>0</v>
      </c>
    </row>
    <row r="115" spans="1:2">
      <c r="A115">
        <v>114</v>
      </c>
      <c r="B115">
        <f>入力フォーム!J56</f>
        <v>0</v>
      </c>
    </row>
    <row r="116" spans="1:2">
      <c r="A116">
        <v>115</v>
      </c>
      <c r="B116">
        <f>入力フォーム!L56</f>
        <v>0</v>
      </c>
    </row>
    <row r="117" spans="1:2">
      <c r="A117">
        <v>116</v>
      </c>
      <c r="B117">
        <f>入力フォーム!C59</f>
        <v>0</v>
      </c>
    </row>
    <row r="118" spans="1:2">
      <c r="A118">
        <v>117</v>
      </c>
      <c r="B118">
        <f>入力フォーム!E59</f>
        <v>0</v>
      </c>
    </row>
    <row r="119" spans="1:2">
      <c r="A119">
        <v>118</v>
      </c>
      <c r="B119">
        <f>入力フォーム!G59</f>
        <v>0</v>
      </c>
    </row>
    <row r="120" spans="1:2">
      <c r="A120">
        <v>119</v>
      </c>
      <c r="B120">
        <f>入力フォーム!H59</f>
        <v>0</v>
      </c>
    </row>
    <row r="121" spans="1:2">
      <c r="A121">
        <v>120</v>
      </c>
      <c r="B121">
        <f>入力フォーム!J59</f>
        <v>0</v>
      </c>
    </row>
    <row r="122" spans="1:2">
      <c r="A122">
        <v>121</v>
      </c>
      <c r="B122">
        <f>入力フォーム!L59</f>
        <v>0</v>
      </c>
    </row>
    <row r="123" spans="1:2">
      <c r="A123">
        <v>122</v>
      </c>
      <c r="B123">
        <f>入力フォーム!C60</f>
        <v>0</v>
      </c>
    </row>
    <row r="124" spans="1:2">
      <c r="A124">
        <v>123</v>
      </c>
      <c r="B124">
        <f>入力フォーム!E60</f>
        <v>0</v>
      </c>
    </row>
    <row r="125" spans="1:2">
      <c r="A125">
        <v>124</v>
      </c>
      <c r="B125">
        <f>入力フォーム!G60</f>
        <v>0</v>
      </c>
    </row>
    <row r="126" spans="1:2">
      <c r="A126">
        <v>125</v>
      </c>
      <c r="B126">
        <f>入力フォーム!H60</f>
        <v>0</v>
      </c>
    </row>
    <row r="127" spans="1:2">
      <c r="A127">
        <v>126</v>
      </c>
      <c r="B127">
        <f>入力フォーム!C61</f>
        <v>0</v>
      </c>
    </row>
    <row r="128" spans="1:2">
      <c r="A128">
        <v>127</v>
      </c>
      <c r="B128">
        <f>入力フォーム!E61</f>
        <v>0</v>
      </c>
    </row>
    <row r="129" spans="1:2">
      <c r="A129">
        <v>128</v>
      </c>
      <c r="B129">
        <f>入力フォーム!G61</f>
        <v>0</v>
      </c>
    </row>
    <row r="130" spans="1:2">
      <c r="A130">
        <v>129</v>
      </c>
      <c r="B130">
        <f>入力フォーム!H61</f>
        <v>0</v>
      </c>
    </row>
    <row r="131" spans="1:2">
      <c r="A131">
        <v>130</v>
      </c>
      <c r="B131">
        <f>入力フォーム!J61</f>
        <v>0</v>
      </c>
    </row>
    <row r="132" spans="1:2">
      <c r="A132">
        <v>131</v>
      </c>
      <c r="B132">
        <f>入力フォーム!L61</f>
        <v>0</v>
      </c>
    </row>
    <row r="133" spans="1:2">
      <c r="A133">
        <v>132</v>
      </c>
      <c r="B133">
        <f>入力フォーム!C62</f>
        <v>0</v>
      </c>
    </row>
    <row r="134" spans="1:2">
      <c r="A134">
        <v>133</v>
      </c>
      <c r="B134">
        <f>入力フォーム!E62</f>
        <v>0</v>
      </c>
    </row>
    <row r="135" spans="1:2">
      <c r="A135">
        <v>134</v>
      </c>
      <c r="B135">
        <f>入力フォーム!G62</f>
        <v>0</v>
      </c>
    </row>
    <row r="136" spans="1:2">
      <c r="A136">
        <v>135</v>
      </c>
      <c r="B136">
        <f>入力フォーム!H62</f>
        <v>0</v>
      </c>
    </row>
    <row r="137" spans="1:2">
      <c r="A137">
        <v>136</v>
      </c>
      <c r="B137">
        <f>入力フォーム!C63</f>
        <v>0</v>
      </c>
    </row>
    <row r="138" spans="1:2">
      <c r="A138">
        <v>137</v>
      </c>
      <c r="B138">
        <f>入力フォーム!E63</f>
        <v>0</v>
      </c>
    </row>
    <row r="139" spans="1:2">
      <c r="A139">
        <v>138</v>
      </c>
      <c r="B139">
        <f>入力フォーム!G63</f>
        <v>0</v>
      </c>
    </row>
    <row r="140" spans="1:2">
      <c r="A140">
        <v>139</v>
      </c>
      <c r="B140">
        <f>入力フォーム!H63</f>
        <v>0</v>
      </c>
    </row>
    <row r="141" spans="1:2">
      <c r="A141">
        <v>140</v>
      </c>
      <c r="B141">
        <f>入力フォーム!J63</f>
        <v>0</v>
      </c>
    </row>
    <row r="142" spans="1:2">
      <c r="A142">
        <v>141</v>
      </c>
      <c r="B142">
        <f>入力フォーム!L63</f>
        <v>0</v>
      </c>
    </row>
    <row r="143" spans="1:2">
      <c r="A143">
        <v>142</v>
      </c>
      <c r="B143">
        <f>入力フォーム!C64</f>
        <v>0</v>
      </c>
    </row>
    <row r="144" spans="1:2">
      <c r="A144">
        <v>143</v>
      </c>
      <c r="B144">
        <f>入力フォーム!E64</f>
        <v>0</v>
      </c>
    </row>
    <row r="145" spans="1:2">
      <c r="A145">
        <v>144</v>
      </c>
      <c r="B145">
        <f>入力フォーム!G64</f>
        <v>0</v>
      </c>
    </row>
    <row r="146" spans="1:2">
      <c r="A146">
        <v>145</v>
      </c>
      <c r="B146">
        <f>入力フォーム!H64</f>
        <v>0</v>
      </c>
    </row>
    <row r="147" spans="1:2">
      <c r="A147">
        <v>146</v>
      </c>
      <c r="B147">
        <f>入力フォーム!C65</f>
        <v>0</v>
      </c>
    </row>
    <row r="148" spans="1:2">
      <c r="A148">
        <v>147</v>
      </c>
      <c r="B148">
        <f>入力フォーム!E65</f>
        <v>0</v>
      </c>
    </row>
    <row r="149" spans="1:2">
      <c r="A149">
        <v>148</v>
      </c>
      <c r="B149">
        <f>入力フォーム!G65</f>
        <v>0</v>
      </c>
    </row>
    <row r="150" spans="1:2">
      <c r="A150">
        <v>149</v>
      </c>
      <c r="B150">
        <f>入力フォーム!H65</f>
        <v>0</v>
      </c>
    </row>
    <row r="151" spans="1:2">
      <c r="A151">
        <v>150</v>
      </c>
      <c r="B151">
        <f>入力フォーム!J65</f>
        <v>0</v>
      </c>
    </row>
    <row r="152" spans="1:2">
      <c r="A152">
        <v>151</v>
      </c>
      <c r="B152">
        <f>入力フォーム!L65</f>
        <v>0</v>
      </c>
    </row>
    <row r="153" spans="1:2">
      <c r="A153">
        <v>152</v>
      </c>
      <c r="B153">
        <f>入力フォーム!G71</f>
        <v>0</v>
      </c>
    </row>
    <row r="154" spans="1:2">
      <c r="A154">
        <v>153</v>
      </c>
      <c r="B154">
        <f>入力フォーム!G72</f>
        <v>0</v>
      </c>
    </row>
    <row r="155" spans="1:2">
      <c r="A155">
        <v>154</v>
      </c>
      <c r="B155">
        <f>入力フォーム!G73</f>
        <v>0</v>
      </c>
    </row>
    <row r="156" spans="1:2">
      <c r="A156">
        <v>155</v>
      </c>
    </row>
    <row r="157" spans="1:2">
      <c r="A157">
        <v>156</v>
      </c>
    </row>
    <row r="158" spans="1:2">
      <c r="A158">
        <v>157</v>
      </c>
    </row>
    <row r="159" spans="1:2">
      <c r="A159">
        <v>158</v>
      </c>
    </row>
    <row r="160" spans="1:2">
      <c r="A160">
        <v>159</v>
      </c>
    </row>
    <row r="161" spans="1:1">
      <c r="A161">
        <v>160</v>
      </c>
    </row>
    <row r="162" spans="1:1">
      <c r="A162">
        <v>161</v>
      </c>
    </row>
    <row r="163" spans="1:1">
      <c r="A163">
        <v>162</v>
      </c>
    </row>
    <row r="164" spans="1:1">
      <c r="A164">
        <v>163</v>
      </c>
    </row>
    <row r="165" spans="1:1">
      <c r="A165">
        <v>164</v>
      </c>
    </row>
    <row r="166" spans="1:1">
      <c r="A166">
        <v>165</v>
      </c>
    </row>
    <row r="167" spans="1:1">
      <c r="A167">
        <v>166</v>
      </c>
    </row>
    <row r="168" spans="1:1">
      <c r="A168">
        <v>167</v>
      </c>
    </row>
    <row r="169" spans="1:1">
      <c r="A169">
        <v>168</v>
      </c>
    </row>
    <row r="170" spans="1:1">
      <c r="A170">
        <v>169</v>
      </c>
    </row>
    <row r="171" spans="1:1">
      <c r="A171">
        <v>170</v>
      </c>
    </row>
    <row r="172" spans="1:1">
      <c r="A172">
        <v>171</v>
      </c>
    </row>
    <row r="173" spans="1:1">
      <c r="A173">
        <v>172</v>
      </c>
    </row>
    <row r="174" spans="1:1">
      <c r="A174">
        <v>173</v>
      </c>
    </row>
    <row r="175" spans="1:1">
      <c r="A175">
        <v>174</v>
      </c>
    </row>
    <row r="176" spans="1:1">
      <c r="A176">
        <v>175</v>
      </c>
    </row>
    <row r="177" spans="1:1">
      <c r="A177">
        <v>176</v>
      </c>
    </row>
    <row r="178" spans="1:1">
      <c r="A178">
        <v>177</v>
      </c>
    </row>
    <row r="179" spans="1:1">
      <c r="A179">
        <v>178</v>
      </c>
    </row>
    <row r="180" spans="1:1">
      <c r="A180">
        <v>179</v>
      </c>
    </row>
    <row r="181" spans="1:1">
      <c r="A181">
        <v>180</v>
      </c>
    </row>
    <row r="182" spans="1:1">
      <c r="A182">
        <v>181</v>
      </c>
    </row>
    <row r="183" spans="1:1">
      <c r="A183">
        <v>182</v>
      </c>
    </row>
    <row r="184" spans="1:1">
      <c r="A184">
        <v>183</v>
      </c>
    </row>
    <row r="185" spans="1:1">
      <c r="A185">
        <v>184</v>
      </c>
    </row>
    <row r="186" spans="1:1">
      <c r="A186">
        <v>185</v>
      </c>
    </row>
    <row r="187" spans="1:1">
      <c r="A187">
        <v>186</v>
      </c>
    </row>
    <row r="188" spans="1:1">
      <c r="A188">
        <v>187</v>
      </c>
    </row>
    <row r="189" spans="1:1">
      <c r="A189">
        <v>188</v>
      </c>
    </row>
    <row r="190" spans="1:1">
      <c r="A190">
        <v>189</v>
      </c>
    </row>
    <row r="191" spans="1:1">
      <c r="A191">
        <v>190</v>
      </c>
    </row>
    <row r="192" spans="1:1">
      <c r="A192">
        <v>191</v>
      </c>
    </row>
    <row r="193" spans="1:1">
      <c r="A193">
        <v>192</v>
      </c>
    </row>
    <row r="194" spans="1:1">
      <c r="A194">
        <v>193</v>
      </c>
    </row>
    <row r="195" spans="1:1">
      <c r="A195">
        <v>194</v>
      </c>
    </row>
    <row r="196" spans="1:1">
      <c r="A196">
        <v>195</v>
      </c>
    </row>
    <row r="197" spans="1:1">
      <c r="A197">
        <v>196</v>
      </c>
    </row>
    <row r="198" spans="1:1">
      <c r="A198">
        <v>197</v>
      </c>
    </row>
    <row r="199" spans="1:1">
      <c r="A199">
        <v>198</v>
      </c>
    </row>
    <row r="200" spans="1:1">
      <c r="A200">
        <v>199</v>
      </c>
    </row>
    <row r="201" spans="1:1">
      <c r="A201">
        <v>200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6"/>
  <sheetViews>
    <sheetView tabSelected="1" workbookViewId="0">
      <selection activeCell="J4" sqref="J4"/>
    </sheetView>
  </sheetViews>
  <sheetFormatPr defaultColWidth="10.75" defaultRowHeight="13.5"/>
  <cols>
    <col min="1" max="1" width="5.75" style="52" customWidth="1"/>
    <col min="2" max="2" width="15" style="53" customWidth="1"/>
    <col min="3" max="3" width="12.125" style="54" customWidth="1"/>
    <col min="4" max="4" width="5.875" style="54" customWidth="1"/>
    <col min="5" max="5" width="13.375" style="54" customWidth="1"/>
    <col min="6" max="6" width="5.75" style="54" customWidth="1"/>
    <col min="7" max="7" width="11.75" style="54" customWidth="1"/>
    <col min="8" max="10" width="10.75" style="54"/>
    <col min="11" max="11" width="35.875" style="54" customWidth="1"/>
    <col min="12" max="12" width="36" style="54" customWidth="1"/>
    <col min="13" max="13" width="12.125" style="54" hidden="1" customWidth="1"/>
    <col min="14" max="14" width="10.75" style="54" hidden="1" customWidth="1"/>
    <col min="15" max="15" width="28.25" style="54" hidden="1" customWidth="1"/>
    <col min="16" max="26" width="10.75" style="54" hidden="1" customWidth="1"/>
    <col min="27" max="30" width="0" style="54" hidden="1" customWidth="1"/>
    <col min="31" max="16384" width="10.75" style="54"/>
  </cols>
  <sheetData>
    <row r="1" spans="1:24" ht="36.950000000000003" customHeight="1" thickBot="1">
      <c r="A1" s="87" t="s">
        <v>159</v>
      </c>
      <c r="B1" s="59" t="s">
        <v>161</v>
      </c>
      <c r="C1" s="118">
        <v>5</v>
      </c>
      <c r="D1" s="60" t="s">
        <v>160</v>
      </c>
      <c r="E1" s="124" t="s">
        <v>163</v>
      </c>
      <c r="F1" s="124"/>
      <c r="G1" s="124" t="s">
        <v>162</v>
      </c>
      <c r="H1" s="125"/>
      <c r="N1" s="54">
        <v>1</v>
      </c>
      <c r="O1" s="54" t="str">
        <f>B1&amp;C1&amp;D1&amp;"  "&amp;E1&amp;G1&amp;""</f>
        <v>令和5年度  学校総合体育大会申込書</v>
      </c>
      <c r="U1" s="54" t="s">
        <v>163</v>
      </c>
    </row>
    <row r="2" spans="1:24" ht="27.95" customHeight="1" thickBot="1">
      <c r="A2" s="189" t="s">
        <v>115</v>
      </c>
      <c r="B2" s="189"/>
      <c r="C2" s="189"/>
      <c r="D2" s="189"/>
      <c r="N2" s="54">
        <v>2</v>
      </c>
      <c r="U2" s="54" t="s">
        <v>164</v>
      </c>
    </row>
    <row r="3" spans="1:24" ht="21.95" customHeight="1">
      <c r="A3" s="195" t="s">
        <v>95</v>
      </c>
      <c r="B3" s="55" t="s">
        <v>86</v>
      </c>
      <c r="C3" s="145"/>
      <c r="D3" s="175"/>
      <c r="K3" s="92"/>
      <c r="L3" s="92"/>
      <c r="N3" s="54">
        <v>3</v>
      </c>
      <c r="O3" s="54" t="str">
        <f>C3&amp;""</f>
        <v/>
      </c>
      <c r="X3" s="54" t="s">
        <v>133</v>
      </c>
    </row>
    <row r="4" spans="1:24" ht="21.95" customHeight="1" thickBot="1">
      <c r="A4" s="196"/>
      <c r="B4" s="56" t="s">
        <v>87</v>
      </c>
      <c r="C4" s="148"/>
      <c r="D4" s="188"/>
      <c r="K4" s="92"/>
      <c r="L4" s="92"/>
      <c r="N4" s="54">
        <v>4</v>
      </c>
      <c r="O4" s="54" t="str">
        <f>C4&amp;""</f>
        <v/>
      </c>
      <c r="X4" s="54" t="s">
        <v>131</v>
      </c>
    </row>
    <row r="5" spans="1:24" ht="21.95" customHeight="1" thickBot="1">
      <c r="K5" s="92"/>
      <c r="L5" s="92"/>
      <c r="N5" s="54">
        <v>5</v>
      </c>
      <c r="X5" s="54" t="s">
        <v>134</v>
      </c>
    </row>
    <row r="6" spans="1:24" ht="21.95" customHeight="1">
      <c r="A6" s="190" t="s">
        <v>154</v>
      </c>
      <c r="B6" s="57" t="s">
        <v>19</v>
      </c>
      <c r="C6" s="114"/>
      <c r="D6" s="114" t="str">
        <f>_xlfn.IFNA(VLOOKUP(D7,$U$6:$V$8,2),"")</f>
        <v>しりつ</v>
      </c>
      <c r="E6" s="114"/>
      <c r="F6" s="114" t="s">
        <v>91</v>
      </c>
      <c r="G6" s="115"/>
      <c r="H6" s="92"/>
      <c r="K6" s="92"/>
      <c r="L6" s="92"/>
      <c r="N6" s="54">
        <v>6</v>
      </c>
      <c r="O6" s="54" t="str">
        <f>C6&amp;D6&amp;E6&amp;F6&amp;G6</f>
        <v>しりつちゅうがっこう</v>
      </c>
      <c r="P6" s="54" t="str">
        <f>IF(C8="",O6,O8)</f>
        <v>しりつちゅうがっこう</v>
      </c>
      <c r="U6" s="54" t="s">
        <v>83</v>
      </c>
      <c r="V6" s="54" t="s">
        <v>90</v>
      </c>
      <c r="X6" s="54" t="s">
        <v>135</v>
      </c>
    </row>
    <row r="7" spans="1:24" ht="21.95" customHeight="1" thickBot="1">
      <c r="A7" s="191"/>
      <c r="B7" s="58" t="s">
        <v>85</v>
      </c>
      <c r="C7" s="116"/>
      <c r="D7" s="116" t="s">
        <v>83</v>
      </c>
      <c r="E7" s="116"/>
      <c r="F7" s="116" t="s">
        <v>84</v>
      </c>
      <c r="G7" s="117"/>
      <c r="H7" s="92"/>
      <c r="K7" s="92"/>
      <c r="L7" s="92"/>
      <c r="N7" s="54">
        <v>7</v>
      </c>
      <c r="O7" s="54" t="str">
        <f>C7&amp;D7&amp;E7&amp;F7&amp;G7</f>
        <v>市立中学校</v>
      </c>
      <c r="P7" s="54" t="str">
        <f>IF(C9="",O7,O9)</f>
        <v>市立中学校</v>
      </c>
      <c r="U7" s="54" t="s">
        <v>124</v>
      </c>
      <c r="V7" s="54" t="s">
        <v>125</v>
      </c>
    </row>
    <row r="8" spans="1:24" ht="21.95" customHeight="1">
      <c r="A8" s="191"/>
      <c r="B8" s="57" t="s">
        <v>19</v>
      </c>
      <c r="C8" s="202"/>
      <c r="D8" s="202"/>
      <c r="E8" s="202"/>
      <c r="F8" s="202"/>
      <c r="G8" s="203"/>
      <c r="H8" s="92"/>
      <c r="K8" s="92"/>
      <c r="L8" s="92"/>
      <c r="N8" s="54">
        <v>8</v>
      </c>
      <c r="O8" s="54" t="str">
        <f>C8&amp;""</f>
        <v/>
      </c>
      <c r="P8" s="54" t="str">
        <f>C8&amp;""</f>
        <v/>
      </c>
    </row>
    <row r="9" spans="1:24" ht="21.95" customHeight="1" thickBot="1">
      <c r="A9" s="191"/>
      <c r="B9" s="58" t="s">
        <v>155</v>
      </c>
      <c r="C9" s="204"/>
      <c r="D9" s="204"/>
      <c r="E9" s="204"/>
      <c r="F9" s="204"/>
      <c r="G9" s="205"/>
      <c r="H9" s="92"/>
      <c r="K9" s="92"/>
      <c r="L9" s="92"/>
      <c r="N9" s="54">
        <v>9</v>
      </c>
      <c r="O9" s="54" t="str">
        <f>C9&amp;""</f>
        <v/>
      </c>
      <c r="P9" s="54" t="str">
        <f>C9&amp;""</f>
        <v/>
      </c>
    </row>
    <row r="10" spans="1:24" ht="21.95" customHeight="1" thickBot="1">
      <c r="A10" s="191"/>
      <c r="B10" s="59" t="s">
        <v>97</v>
      </c>
      <c r="C10" s="94"/>
      <c r="D10" s="112" t="s">
        <v>94</v>
      </c>
      <c r="E10" s="186"/>
      <c r="F10" s="187"/>
      <c r="G10" s="92"/>
      <c r="H10" s="92"/>
      <c r="N10" s="54">
        <v>10</v>
      </c>
      <c r="O10" s="54" t="str">
        <f>"〒"&amp;C10&amp;D10&amp;E10&amp;F10&amp;G10</f>
        <v>〒ー</v>
      </c>
      <c r="X10" s="54" t="s">
        <v>133</v>
      </c>
    </row>
    <row r="11" spans="1:24" ht="21.95" customHeight="1" thickBot="1">
      <c r="A11" s="191"/>
      <c r="B11" s="53" t="s">
        <v>88</v>
      </c>
      <c r="C11" s="95"/>
      <c r="D11" s="110" t="s">
        <v>89</v>
      </c>
      <c r="E11" s="97"/>
      <c r="F11" s="110" t="s">
        <v>98</v>
      </c>
      <c r="G11" s="176"/>
      <c r="H11" s="142"/>
      <c r="N11" s="54">
        <v>11</v>
      </c>
      <c r="O11" s="54" t="str">
        <f t="shared" ref="O11:O50" si="0">C11&amp;D11&amp;E11&amp;F11&amp;G11</f>
        <v>県市</v>
      </c>
      <c r="X11" s="54" t="s">
        <v>132</v>
      </c>
    </row>
    <row r="12" spans="1:24" ht="21.95" customHeight="1" thickBot="1">
      <c r="A12" s="191"/>
      <c r="B12" s="59" t="s">
        <v>92</v>
      </c>
      <c r="C12" s="96"/>
      <c r="D12" s="111" t="s">
        <v>94</v>
      </c>
      <c r="E12" s="98"/>
      <c r="F12" s="111" t="s">
        <v>94</v>
      </c>
      <c r="G12" s="99"/>
      <c r="H12" s="92"/>
      <c r="N12" s="54">
        <v>12</v>
      </c>
      <c r="O12" s="54" t="str">
        <f t="shared" si="0"/>
        <v>ーー</v>
      </c>
      <c r="X12" s="54">
        <v>1</v>
      </c>
    </row>
    <row r="13" spans="1:24" ht="21.95" customHeight="1" thickBot="1">
      <c r="A13" s="191"/>
      <c r="B13" s="61" t="s">
        <v>93</v>
      </c>
      <c r="C13" s="109"/>
      <c r="D13" s="112" t="s">
        <v>94</v>
      </c>
      <c r="E13" s="94"/>
      <c r="F13" s="112" t="s">
        <v>94</v>
      </c>
      <c r="G13" s="113"/>
      <c r="H13" s="92"/>
      <c r="N13" s="54">
        <v>13</v>
      </c>
      <c r="O13" s="54" t="str">
        <f t="shared" si="0"/>
        <v>ーー</v>
      </c>
      <c r="X13" s="54">
        <v>2</v>
      </c>
    </row>
    <row r="14" spans="1:24" ht="21.95" customHeight="1" thickBot="1">
      <c r="A14" s="191"/>
      <c r="B14" s="62" t="s">
        <v>153</v>
      </c>
      <c r="C14" s="134"/>
      <c r="D14" s="134"/>
      <c r="E14" s="134"/>
      <c r="F14" s="135"/>
      <c r="G14" s="92"/>
      <c r="H14" s="92"/>
      <c r="N14" s="54">
        <v>14</v>
      </c>
      <c r="O14" s="54" t="str">
        <f>C14&amp;D14&amp;E14&amp;F14&amp;G14&amp;""</f>
        <v/>
      </c>
      <c r="X14" s="54">
        <v>3</v>
      </c>
    </row>
    <row r="15" spans="1:24" ht="21.95" customHeight="1" thickBot="1">
      <c r="A15" s="192"/>
      <c r="B15" s="62" t="s">
        <v>123</v>
      </c>
      <c r="C15" s="201"/>
      <c r="D15" s="134"/>
      <c r="E15" s="134"/>
      <c r="F15" s="135"/>
      <c r="G15" s="92"/>
      <c r="H15" s="92"/>
      <c r="N15" s="54">
        <v>15</v>
      </c>
      <c r="O15" s="54" t="str">
        <f>C15&amp;D15&amp;E15&amp;F15&amp;G15&amp;""</f>
        <v/>
      </c>
    </row>
    <row r="16" spans="1:24" ht="21.95" customHeight="1" thickBot="1">
      <c r="D16" s="63"/>
      <c r="F16" s="63"/>
      <c r="G16" s="54" t="s">
        <v>109</v>
      </c>
      <c r="N16" s="54">
        <v>16</v>
      </c>
      <c r="O16" s="54" t="str">
        <f t="shared" si="0"/>
        <v>※監督は２名まで登録が可能。変更する場合は、変更届を提出すること。</v>
      </c>
      <c r="X16" s="54" t="s">
        <v>133</v>
      </c>
    </row>
    <row r="17" spans="1:24" ht="21.95" customHeight="1">
      <c r="A17" s="197" t="s">
        <v>96</v>
      </c>
      <c r="B17" s="64" t="s">
        <v>19</v>
      </c>
      <c r="C17" s="200"/>
      <c r="D17" s="193"/>
      <c r="E17" s="193"/>
      <c r="F17" s="194"/>
      <c r="N17" s="54">
        <v>17</v>
      </c>
      <c r="O17" s="54" t="str">
        <f>C17&amp;"　"&amp;E17</f>
        <v>　</v>
      </c>
      <c r="X17" s="54" t="s">
        <v>131</v>
      </c>
    </row>
    <row r="18" spans="1:24" ht="21.95" customHeight="1" thickBot="1">
      <c r="A18" s="198"/>
      <c r="B18" s="65" t="s">
        <v>103</v>
      </c>
      <c r="C18" s="139"/>
      <c r="D18" s="140"/>
      <c r="E18" s="140"/>
      <c r="F18" s="165"/>
      <c r="N18" s="54">
        <v>18</v>
      </c>
      <c r="O18" s="54" t="str">
        <f t="shared" ref="O18:O22" si="1">C18&amp;"　"&amp;E18</f>
        <v>　</v>
      </c>
      <c r="X18" s="54" t="s">
        <v>136</v>
      </c>
    </row>
    <row r="19" spans="1:24" ht="21.95" customHeight="1">
      <c r="A19" s="198"/>
      <c r="B19" s="64" t="s">
        <v>19</v>
      </c>
      <c r="C19" s="200"/>
      <c r="D19" s="193"/>
      <c r="E19" s="193"/>
      <c r="F19" s="194"/>
      <c r="N19" s="54">
        <v>19</v>
      </c>
      <c r="O19" s="54" t="str">
        <f t="shared" si="1"/>
        <v>　</v>
      </c>
      <c r="X19" s="54" t="s">
        <v>137</v>
      </c>
    </row>
    <row r="20" spans="1:24" ht="21.95" customHeight="1" thickBot="1">
      <c r="A20" s="198"/>
      <c r="B20" s="65" t="s">
        <v>104</v>
      </c>
      <c r="C20" s="139"/>
      <c r="D20" s="140"/>
      <c r="E20" s="140"/>
      <c r="F20" s="165"/>
      <c r="N20" s="54">
        <v>20</v>
      </c>
      <c r="O20" s="54" t="str">
        <f t="shared" si="1"/>
        <v>　</v>
      </c>
    </row>
    <row r="21" spans="1:24" ht="21.95" customHeight="1">
      <c r="A21" s="198"/>
      <c r="B21" s="64" t="s">
        <v>19</v>
      </c>
      <c r="C21" s="200"/>
      <c r="D21" s="193"/>
      <c r="E21" s="193"/>
      <c r="F21" s="194"/>
      <c r="N21" s="54">
        <v>21</v>
      </c>
      <c r="O21" s="54" t="str">
        <f t="shared" si="1"/>
        <v>　</v>
      </c>
      <c r="X21" s="54" t="s">
        <v>133</v>
      </c>
    </row>
    <row r="22" spans="1:24" ht="21.95" customHeight="1" thickBot="1">
      <c r="A22" s="199"/>
      <c r="B22" s="65" t="s">
        <v>105</v>
      </c>
      <c r="C22" s="139"/>
      <c r="D22" s="140"/>
      <c r="E22" s="140"/>
      <c r="F22" s="165"/>
      <c r="N22" s="54">
        <v>22</v>
      </c>
      <c r="O22" s="54" t="str">
        <f t="shared" si="1"/>
        <v>　</v>
      </c>
      <c r="X22" s="54" t="s">
        <v>98</v>
      </c>
    </row>
    <row r="23" spans="1:24" ht="21.95" customHeight="1" thickBot="1">
      <c r="N23" s="54">
        <v>23</v>
      </c>
      <c r="O23" s="54" t="str">
        <f t="shared" si="0"/>
        <v/>
      </c>
      <c r="X23" s="54" t="s">
        <v>138</v>
      </c>
    </row>
    <row r="24" spans="1:24" ht="21.95" customHeight="1" thickBot="1">
      <c r="A24" s="180" t="s">
        <v>82</v>
      </c>
      <c r="B24" s="66" t="s">
        <v>86</v>
      </c>
      <c r="C24" s="93"/>
      <c r="D24" s="119" t="s">
        <v>100</v>
      </c>
      <c r="E24" s="120">
        <v>99</v>
      </c>
      <c r="F24" s="119" t="s">
        <v>102</v>
      </c>
      <c r="G24" s="92"/>
      <c r="H24" s="92"/>
      <c r="N24" s="54">
        <v>24</v>
      </c>
      <c r="O24" s="54" t="str">
        <f>C24&amp;""</f>
        <v/>
      </c>
      <c r="P24" s="54" t="str">
        <f>E24&amp;F24</f>
        <v>99才</v>
      </c>
      <c r="X24" s="54" t="s">
        <v>166</v>
      </c>
    </row>
    <row r="25" spans="1:24" ht="21.95" customHeight="1">
      <c r="A25" s="181"/>
      <c r="B25" s="67" t="s">
        <v>19</v>
      </c>
      <c r="C25" s="183"/>
      <c r="D25" s="184"/>
      <c r="E25" s="184"/>
      <c r="F25" s="185"/>
      <c r="G25" s="92"/>
      <c r="H25" s="92"/>
      <c r="N25" s="54">
        <v>25</v>
      </c>
      <c r="O25" s="54" t="str">
        <f>C25&amp;"　"&amp;E25</f>
        <v>　</v>
      </c>
    </row>
    <row r="26" spans="1:24" ht="21.95" customHeight="1" thickBot="1">
      <c r="A26" s="181"/>
      <c r="B26" s="65" t="s">
        <v>99</v>
      </c>
      <c r="C26" s="139"/>
      <c r="D26" s="140"/>
      <c r="E26" s="140"/>
      <c r="F26" s="165"/>
      <c r="G26" s="92"/>
      <c r="H26" s="92"/>
      <c r="N26" s="54">
        <v>26</v>
      </c>
      <c r="O26" s="54" t="str">
        <f t="shared" ref="O26" si="2">C26&amp;"　"&amp;E26</f>
        <v>　</v>
      </c>
    </row>
    <row r="27" spans="1:24" ht="21.95" customHeight="1" thickBot="1">
      <c r="A27" s="181"/>
      <c r="B27" s="59" t="s">
        <v>97</v>
      </c>
      <c r="C27" s="94"/>
      <c r="D27" s="112" t="s">
        <v>94</v>
      </c>
      <c r="E27" s="186"/>
      <c r="F27" s="187"/>
      <c r="G27" s="92"/>
      <c r="H27" s="92"/>
      <c r="N27" s="54">
        <v>27</v>
      </c>
      <c r="O27" s="54" t="str">
        <f>IF(C27="","","〒"&amp;C27&amp;D27&amp;E27&amp;F27&amp;G27)</f>
        <v/>
      </c>
    </row>
    <row r="28" spans="1:24" ht="21.95" customHeight="1" thickBot="1">
      <c r="A28" s="181"/>
      <c r="B28" s="68" t="s">
        <v>88</v>
      </c>
      <c r="C28" s="95"/>
      <c r="D28" s="110" t="s">
        <v>89</v>
      </c>
      <c r="E28" s="97"/>
      <c r="F28" s="110" t="s">
        <v>98</v>
      </c>
      <c r="G28" s="176"/>
      <c r="H28" s="142"/>
      <c r="N28" s="54">
        <v>28</v>
      </c>
      <c r="O28" s="54" t="str">
        <f>IF(C28="","",C28&amp;D28&amp;E28&amp;F28&amp;G28)</f>
        <v/>
      </c>
    </row>
    <row r="29" spans="1:24" ht="21.95" customHeight="1" thickBot="1">
      <c r="A29" s="181"/>
      <c r="B29" s="62" t="s">
        <v>92</v>
      </c>
      <c r="C29" s="96"/>
      <c r="D29" s="111" t="s">
        <v>94</v>
      </c>
      <c r="E29" s="98"/>
      <c r="F29" s="111" t="s">
        <v>94</v>
      </c>
      <c r="G29" s="99"/>
      <c r="H29" s="92"/>
      <c r="N29" s="54">
        <v>29</v>
      </c>
      <c r="O29" s="54" t="str">
        <f>IF(C29="","",C29&amp;D29&amp;E29&amp;F29&amp;G29)</f>
        <v/>
      </c>
    </row>
    <row r="30" spans="1:24" ht="21.95" customHeight="1" thickBot="1">
      <c r="A30" s="182"/>
      <c r="B30" s="66" t="s">
        <v>101</v>
      </c>
      <c r="C30" s="159"/>
      <c r="D30" s="176"/>
      <c r="E30" s="176"/>
      <c r="F30" s="176"/>
      <c r="G30" s="142"/>
      <c r="H30" s="92"/>
      <c r="N30" s="54">
        <v>30</v>
      </c>
      <c r="O30" s="54" t="str">
        <f t="shared" si="0"/>
        <v/>
      </c>
    </row>
    <row r="31" spans="1:24" ht="21.95" customHeight="1" thickBot="1">
      <c r="G31" s="129" t="s">
        <v>110</v>
      </c>
      <c r="H31" s="129"/>
      <c r="I31" s="129"/>
      <c r="J31" s="129"/>
      <c r="K31" s="129"/>
      <c r="N31" s="54">
        <v>31</v>
      </c>
    </row>
    <row r="32" spans="1:24" ht="21.95" customHeight="1" thickBot="1">
      <c r="A32" s="177" t="s">
        <v>106</v>
      </c>
      <c r="B32" s="66" t="s">
        <v>86</v>
      </c>
      <c r="C32" s="93"/>
      <c r="D32" s="121" t="s">
        <v>100</v>
      </c>
      <c r="E32" s="122">
        <v>99</v>
      </c>
      <c r="F32" s="123" t="s">
        <v>102</v>
      </c>
      <c r="G32" s="129"/>
      <c r="H32" s="129"/>
      <c r="I32" s="129"/>
      <c r="J32" s="129"/>
      <c r="K32" s="129"/>
      <c r="N32" s="54">
        <v>32</v>
      </c>
      <c r="O32" s="54" t="str">
        <f>C32&amp;""</f>
        <v/>
      </c>
      <c r="P32" s="54" t="str">
        <f>E32&amp;F32</f>
        <v>99才</v>
      </c>
    </row>
    <row r="33" spans="1:16" ht="21.95" customHeight="1">
      <c r="A33" s="178"/>
      <c r="B33" s="67" t="s">
        <v>19</v>
      </c>
      <c r="C33" s="183"/>
      <c r="D33" s="184"/>
      <c r="E33" s="184"/>
      <c r="F33" s="185"/>
      <c r="G33" s="129"/>
      <c r="H33" s="129"/>
      <c r="I33" s="129"/>
      <c r="J33" s="129"/>
      <c r="K33" s="129"/>
      <c r="N33" s="54">
        <v>33</v>
      </c>
      <c r="O33" s="54" t="str">
        <f t="shared" ref="O33:O34" si="3">C33&amp;"　"&amp;E33</f>
        <v>　</v>
      </c>
    </row>
    <row r="34" spans="1:16" ht="21.95" customHeight="1" thickBot="1">
      <c r="A34" s="178"/>
      <c r="B34" s="65" t="s">
        <v>99</v>
      </c>
      <c r="C34" s="139"/>
      <c r="D34" s="140"/>
      <c r="E34" s="140"/>
      <c r="F34" s="165"/>
      <c r="G34" s="129"/>
      <c r="H34" s="129"/>
      <c r="I34" s="129"/>
      <c r="J34" s="129"/>
      <c r="K34" s="129"/>
      <c r="N34" s="54">
        <v>34</v>
      </c>
      <c r="O34" s="54" t="str">
        <f t="shared" si="3"/>
        <v>　</v>
      </c>
    </row>
    <row r="35" spans="1:16" ht="21.95" customHeight="1" thickBot="1">
      <c r="A35" s="179"/>
      <c r="B35" s="66" t="s">
        <v>107</v>
      </c>
      <c r="C35" s="159"/>
      <c r="D35" s="176"/>
      <c r="E35" s="176"/>
      <c r="F35" s="142"/>
      <c r="N35" s="54">
        <v>35</v>
      </c>
      <c r="O35" s="54" t="str">
        <f t="shared" si="0"/>
        <v/>
      </c>
    </row>
    <row r="36" spans="1:16" ht="21.95" customHeight="1">
      <c r="N36" s="54">
        <v>36</v>
      </c>
      <c r="O36" s="54" t="str">
        <f t="shared" si="0"/>
        <v/>
      </c>
    </row>
    <row r="37" spans="1:16" ht="24.95" customHeight="1" thickBot="1">
      <c r="A37" s="171" t="s">
        <v>114</v>
      </c>
      <c r="B37" s="171"/>
      <c r="C37" s="171"/>
      <c r="D37" s="171"/>
      <c r="E37" s="171"/>
      <c r="F37" s="171"/>
      <c r="G37" s="171"/>
      <c r="H37" s="171"/>
      <c r="I37" s="171"/>
      <c r="N37" s="54">
        <v>37</v>
      </c>
      <c r="O37" s="54" t="str">
        <f t="shared" si="0"/>
        <v/>
      </c>
    </row>
    <row r="38" spans="1:16" ht="21.95" customHeight="1" thickBot="1">
      <c r="A38" s="168" t="s">
        <v>108</v>
      </c>
      <c r="B38" s="69" t="s">
        <v>111</v>
      </c>
      <c r="C38" s="166" t="s">
        <v>112</v>
      </c>
      <c r="D38" s="166"/>
      <c r="E38" s="167" t="s">
        <v>113</v>
      </c>
      <c r="F38" s="124"/>
      <c r="G38" s="70" t="s">
        <v>118</v>
      </c>
      <c r="N38" s="54">
        <v>38</v>
      </c>
      <c r="O38" s="54" t="str">
        <f t="shared" si="0"/>
        <v>氏名学年</v>
      </c>
    </row>
    <row r="39" spans="1:16" ht="21.95" customHeight="1">
      <c r="A39" s="169"/>
      <c r="B39" s="71">
        <v>1</v>
      </c>
      <c r="C39" s="163"/>
      <c r="D39" s="145"/>
      <c r="E39" s="145"/>
      <c r="F39" s="175"/>
      <c r="G39" s="100"/>
      <c r="N39" s="54">
        <v>39</v>
      </c>
      <c r="O39" s="54" t="str">
        <f t="shared" ref="O39:O48" si="4">C39&amp;"　"&amp;E39</f>
        <v>　</v>
      </c>
      <c r="P39" s="54" t="str">
        <f>G39&amp;"年"</f>
        <v>年</v>
      </c>
    </row>
    <row r="40" spans="1:16" ht="21.95" customHeight="1">
      <c r="A40" s="169"/>
      <c r="B40" s="72">
        <v>2</v>
      </c>
      <c r="C40" s="172"/>
      <c r="D40" s="173"/>
      <c r="E40" s="173"/>
      <c r="F40" s="174"/>
      <c r="G40" s="101"/>
      <c r="N40" s="54">
        <v>40</v>
      </c>
      <c r="O40" s="54" t="str">
        <f t="shared" si="4"/>
        <v>　</v>
      </c>
      <c r="P40" s="54" t="str">
        <f t="shared" ref="P40:P48" si="5">G40&amp;"年"</f>
        <v>年</v>
      </c>
    </row>
    <row r="41" spans="1:16" ht="21.95" customHeight="1">
      <c r="A41" s="169"/>
      <c r="B41" s="72">
        <v>3</v>
      </c>
      <c r="C41" s="172"/>
      <c r="D41" s="173"/>
      <c r="E41" s="173"/>
      <c r="F41" s="174"/>
      <c r="G41" s="101"/>
      <c r="N41" s="54">
        <v>41</v>
      </c>
      <c r="O41" s="54" t="str">
        <f t="shared" si="4"/>
        <v>　</v>
      </c>
      <c r="P41" s="54" t="str">
        <f t="shared" si="5"/>
        <v>年</v>
      </c>
    </row>
    <row r="42" spans="1:16" ht="21.95" customHeight="1">
      <c r="A42" s="169"/>
      <c r="B42" s="72">
        <v>4</v>
      </c>
      <c r="C42" s="172"/>
      <c r="D42" s="173"/>
      <c r="E42" s="173"/>
      <c r="F42" s="174"/>
      <c r="G42" s="101"/>
      <c r="N42" s="54">
        <v>42</v>
      </c>
      <c r="O42" s="54" t="str">
        <f t="shared" si="4"/>
        <v>　</v>
      </c>
      <c r="P42" s="54" t="str">
        <f t="shared" si="5"/>
        <v>年</v>
      </c>
    </row>
    <row r="43" spans="1:16" ht="21.95" customHeight="1">
      <c r="A43" s="169"/>
      <c r="B43" s="72">
        <v>5</v>
      </c>
      <c r="C43" s="172"/>
      <c r="D43" s="173"/>
      <c r="E43" s="173"/>
      <c r="F43" s="174"/>
      <c r="G43" s="101"/>
      <c r="N43" s="54">
        <v>43</v>
      </c>
      <c r="O43" s="54" t="str">
        <f t="shared" si="4"/>
        <v>　</v>
      </c>
      <c r="P43" s="54" t="str">
        <f t="shared" si="5"/>
        <v>年</v>
      </c>
    </row>
    <row r="44" spans="1:16" ht="21.95" customHeight="1">
      <c r="A44" s="169"/>
      <c r="B44" s="72">
        <v>6</v>
      </c>
      <c r="C44" s="172"/>
      <c r="D44" s="173"/>
      <c r="E44" s="173"/>
      <c r="F44" s="174"/>
      <c r="G44" s="101"/>
      <c r="N44" s="54">
        <v>44</v>
      </c>
      <c r="O44" s="54" t="str">
        <f t="shared" si="4"/>
        <v>　</v>
      </c>
      <c r="P44" s="54" t="str">
        <f t="shared" si="5"/>
        <v>年</v>
      </c>
    </row>
    <row r="45" spans="1:16" ht="21.95" customHeight="1">
      <c r="A45" s="169"/>
      <c r="B45" s="72">
        <v>7</v>
      </c>
      <c r="C45" s="172"/>
      <c r="D45" s="173"/>
      <c r="E45" s="173"/>
      <c r="F45" s="174"/>
      <c r="G45" s="101"/>
      <c r="N45" s="54">
        <v>45</v>
      </c>
      <c r="O45" s="54" t="str">
        <f t="shared" si="4"/>
        <v>　</v>
      </c>
      <c r="P45" s="54" t="str">
        <f t="shared" si="5"/>
        <v>年</v>
      </c>
    </row>
    <row r="46" spans="1:16" ht="21.95" customHeight="1">
      <c r="A46" s="169"/>
      <c r="B46" s="72">
        <v>8</v>
      </c>
      <c r="C46" s="172"/>
      <c r="D46" s="173"/>
      <c r="E46" s="173"/>
      <c r="F46" s="174"/>
      <c r="G46" s="101"/>
      <c r="N46" s="54">
        <v>46</v>
      </c>
      <c r="O46" s="54" t="str">
        <f t="shared" si="4"/>
        <v>　</v>
      </c>
      <c r="P46" s="54" t="str">
        <f t="shared" si="5"/>
        <v>年</v>
      </c>
    </row>
    <row r="47" spans="1:16" ht="21.95" customHeight="1">
      <c r="A47" s="169"/>
      <c r="B47" s="72">
        <v>9</v>
      </c>
      <c r="C47" s="172"/>
      <c r="D47" s="173"/>
      <c r="E47" s="173"/>
      <c r="F47" s="174"/>
      <c r="G47" s="101"/>
      <c r="N47" s="54">
        <v>47</v>
      </c>
      <c r="O47" s="54" t="str">
        <f t="shared" si="4"/>
        <v>　</v>
      </c>
      <c r="P47" s="54" t="str">
        <f t="shared" si="5"/>
        <v>年</v>
      </c>
    </row>
    <row r="48" spans="1:16" ht="21.95" customHeight="1" thickBot="1">
      <c r="A48" s="170"/>
      <c r="B48" s="73">
        <v>10</v>
      </c>
      <c r="C48" s="139"/>
      <c r="D48" s="140"/>
      <c r="E48" s="140"/>
      <c r="F48" s="165"/>
      <c r="G48" s="102"/>
      <c r="N48" s="54">
        <v>48</v>
      </c>
      <c r="O48" s="54" t="str">
        <f t="shared" si="4"/>
        <v>　</v>
      </c>
      <c r="P48" s="54" t="str">
        <f t="shared" si="5"/>
        <v>年</v>
      </c>
    </row>
    <row r="49" spans="1:20" ht="21.95" customHeight="1">
      <c r="C49" s="54" t="s">
        <v>131</v>
      </c>
      <c r="E49" s="54" t="s">
        <v>131</v>
      </c>
      <c r="N49" s="54">
        <v>49</v>
      </c>
      <c r="O49" s="54" t="str">
        <f t="shared" si="0"/>
        <v>　　</v>
      </c>
    </row>
    <row r="50" spans="1:20" ht="41.1" customHeight="1" thickBot="1">
      <c r="A50" s="129" t="s">
        <v>116</v>
      </c>
      <c r="B50" s="129"/>
      <c r="C50" s="129"/>
      <c r="D50" s="129"/>
      <c r="E50" s="129"/>
      <c r="F50" s="129"/>
      <c r="G50" s="129"/>
      <c r="H50" s="129"/>
      <c r="N50" s="54">
        <v>50</v>
      </c>
      <c r="O50" s="54" t="str">
        <f t="shared" si="0"/>
        <v/>
      </c>
    </row>
    <row r="51" spans="1:20" ht="24" customHeight="1" thickBot="1">
      <c r="A51" s="136" t="s">
        <v>117</v>
      </c>
      <c r="B51" s="74" t="s">
        <v>111</v>
      </c>
      <c r="C51" s="130" t="s">
        <v>112</v>
      </c>
      <c r="D51" s="131"/>
      <c r="E51" s="131" t="s">
        <v>113</v>
      </c>
      <c r="F51" s="132"/>
      <c r="G51" s="70" t="s">
        <v>118</v>
      </c>
      <c r="H51" s="75" t="s">
        <v>119</v>
      </c>
      <c r="I51" s="76"/>
      <c r="J51" s="76" t="s">
        <v>120</v>
      </c>
      <c r="K51" s="77"/>
      <c r="L51" s="78" t="s">
        <v>121</v>
      </c>
      <c r="M51" s="78" t="s">
        <v>122</v>
      </c>
      <c r="N51" s="54">
        <v>51</v>
      </c>
    </row>
    <row r="52" spans="1:20" ht="24" customHeight="1" thickBot="1">
      <c r="A52" s="137"/>
      <c r="B52" s="71">
        <v>1</v>
      </c>
      <c r="C52" s="133"/>
      <c r="D52" s="134"/>
      <c r="E52" s="134"/>
      <c r="F52" s="135"/>
      <c r="G52" s="103"/>
      <c r="H52" s="159"/>
      <c r="I52" s="160"/>
      <c r="J52" s="141"/>
      <c r="K52" s="142"/>
      <c r="L52" s="104"/>
      <c r="M52" s="79" t="s">
        <v>136</v>
      </c>
      <c r="N52" s="54">
        <v>52</v>
      </c>
      <c r="O52" s="54" t="str">
        <f>C52&amp;"　"&amp;E52</f>
        <v>　</v>
      </c>
      <c r="P52" s="54" t="str">
        <f>G52&amp;"年"</f>
        <v>年</v>
      </c>
      <c r="Q52" s="54" t="str">
        <f>H52&amp;""</f>
        <v/>
      </c>
      <c r="R52" s="54" t="str">
        <f>J52&amp;""</f>
        <v/>
      </c>
      <c r="S52" s="54" t="str">
        <f>L52&amp;""</f>
        <v/>
      </c>
      <c r="T52" s="54" t="str">
        <f>M52&amp;""</f>
        <v>有</v>
      </c>
    </row>
    <row r="53" spans="1:20" ht="24" customHeight="1" thickBot="1">
      <c r="A53" s="137"/>
      <c r="B53" s="72">
        <v>2</v>
      </c>
      <c r="C53" s="133"/>
      <c r="D53" s="134"/>
      <c r="E53" s="134"/>
      <c r="F53" s="135"/>
      <c r="G53" s="103"/>
      <c r="H53" s="159"/>
      <c r="I53" s="160"/>
      <c r="J53" s="141"/>
      <c r="K53" s="142"/>
      <c r="L53" s="104"/>
      <c r="M53" s="70" t="s">
        <v>157</v>
      </c>
      <c r="N53" s="54">
        <v>53</v>
      </c>
      <c r="O53" s="54" t="str">
        <f t="shared" ref="O53:O56" si="6">C53&amp;"　"&amp;E53</f>
        <v>　</v>
      </c>
      <c r="P53" s="54" t="str">
        <f t="shared" ref="P53:P56" si="7">G53&amp;"年"</f>
        <v>年</v>
      </c>
      <c r="Q53" s="54" t="str">
        <f t="shared" ref="Q53:Q66" si="8">H53&amp;""</f>
        <v/>
      </c>
      <c r="R53" s="54" t="str">
        <f t="shared" ref="R53:R66" si="9">J53&amp;""</f>
        <v/>
      </c>
      <c r="S53" s="54" t="str">
        <f t="shared" ref="S53:S66" si="10">L53&amp;""</f>
        <v/>
      </c>
      <c r="T53" s="54" t="str">
        <f t="shared" ref="T53:T66" si="11">M53&amp;""</f>
        <v>有</v>
      </c>
    </row>
    <row r="54" spans="1:20" ht="24" customHeight="1" thickBot="1">
      <c r="A54" s="137"/>
      <c r="B54" s="72">
        <v>3</v>
      </c>
      <c r="C54" s="133"/>
      <c r="D54" s="134"/>
      <c r="E54" s="134"/>
      <c r="F54" s="135"/>
      <c r="G54" s="103"/>
      <c r="H54" s="159"/>
      <c r="I54" s="160"/>
      <c r="J54" s="141"/>
      <c r="K54" s="142"/>
      <c r="L54" s="104"/>
      <c r="M54" s="70" t="s">
        <v>157</v>
      </c>
      <c r="N54" s="54">
        <v>54</v>
      </c>
      <c r="O54" s="54" t="str">
        <f t="shared" si="6"/>
        <v>　</v>
      </c>
      <c r="P54" s="54" t="str">
        <f t="shared" si="7"/>
        <v>年</v>
      </c>
      <c r="Q54" s="54" t="str">
        <f t="shared" si="8"/>
        <v/>
      </c>
      <c r="R54" s="54" t="str">
        <f t="shared" si="9"/>
        <v/>
      </c>
      <c r="S54" s="54" t="str">
        <f t="shared" si="10"/>
        <v/>
      </c>
      <c r="T54" s="54" t="str">
        <f t="shared" si="11"/>
        <v>有</v>
      </c>
    </row>
    <row r="55" spans="1:20" ht="24" customHeight="1" thickBot="1">
      <c r="A55" s="137"/>
      <c r="B55" s="72">
        <v>4</v>
      </c>
      <c r="C55" s="133"/>
      <c r="D55" s="134"/>
      <c r="E55" s="134"/>
      <c r="F55" s="135"/>
      <c r="G55" s="103"/>
      <c r="H55" s="159"/>
      <c r="I55" s="160"/>
      <c r="J55" s="141"/>
      <c r="K55" s="142"/>
      <c r="L55" s="104"/>
      <c r="M55" s="70" t="s">
        <v>157</v>
      </c>
      <c r="N55" s="54">
        <v>55</v>
      </c>
      <c r="O55" s="54" t="str">
        <f>C55&amp;"　"&amp;E55</f>
        <v>　</v>
      </c>
      <c r="P55" s="54" t="str">
        <f t="shared" si="7"/>
        <v>年</v>
      </c>
      <c r="Q55" s="54" t="str">
        <f t="shared" si="8"/>
        <v/>
      </c>
      <c r="R55" s="54" t="str">
        <f t="shared" si="9"/>
        <v/>
      </c>
      <c r="S55" s="54" t="str">
        <f t="shared" si="10"/>
        <v/>
      </c>
      <c r="T55" s="54" t="str">
        <f t="shared" si="11"/>
        <v>有</v>
      </c>
    </row>
    <row r="56" spans="1:20" ht="24" customHeight="1" thickBot="1">
      <c r="A56" s="138"/>
      <c r="B56" s="73">
        <v>5</v>
      </c>
      <c r="C56" s="133"/>
      <c r="D56" s="134"/>
      <c r="E56" s="134"/>
      <c r="F56" s="135"/>
      <c r="G56" s="103"/>
      <c r="H56" s="159"/>
      <c r="I56" s="160"/>
      <c r="J56" s="141"/>
      <c r="K56" s="142"/>
      <c r="L56" s="105"/>
      <c r="M56" s="70" t="s">
        <v>157</v>
      </c>
      <c r="N56" s="54">
        <v>56</v>
      </c>
      <c r="O56" s="54" t="str">
        <f t="shared" si="6"/>
        <v>　</v>
      </c>
      <c r="P56" s="54" t="str">
        <f t="shared" si="7"/>
        <v>年</v>
      </c>
      <c r="Q56" s="54" t="str">
        <f t="shared" si="8"/>
        <v/>
      </c>
      <c r="R56" s="54" t="str">
        <f t="shared" si="9"/>
        <v/>
      </c>
      <c r="S56" s="54" t="str">
        <f t="shared" si="10"/>
        <v/>
      </c>
      <c r="T56" s="54" t="str">
        <f t="shared" si="11"/>
        <v>有</v>
      </c>
    </row>
    <row r="57" spans="1:20" ht="21.95" customHeight="1" thickBot="1">
      <c r="H57" s="54" t="s">
        <v>132</v>
      </c>
      <c r="J57" s="54" t="s">
        <v>132</v>
      </c>
      <c r="N57" s="54">
        <v>57</v>
      </c>
      <c r="O57" s="54" t="str">
        <f>C57&amp;E57</f>
        <v/>
      </c>
      <c r="Q57" s="54" t="str">
        <f t="shared" si="8"/>
        <v xml:space="preserve"> </v>
      </c>
      <c r="R57" s="54" t="str">
        <f t="shared" si="9"/>
        <v xml:space="preserve"> </v>
      </c>
      <c r="S57" s="54" t="str">
        <f t="shared" si="10"/>
        <v/>
      </c>
      <c r="T57" s="54" t="str">
        <f t="shared" si="11"/>
        <v/>
      </c>
    </row>
    <row r="58" spans="1:20" ht="21.95" customHeight="1" thickBot="1">
      <c r="A58" s="156" t="s">
        <v>126</v>
      </c>
      <c r="B58" s="80" t="s">
        <v>111</v>
      </c>
      <c r="C58" s="130" t="s">
        <v>112</v>
      </c>
      <c r="D58" s="131"/>
      <c r="E58" s="131" t="s">
        <v>113</v>
      </c>
      <c r="F58" s="164"/>
      <c r="G58" s="70" t="s">
        <v>118</v>
      </c>
      <c r="H58" s="81" t="s">
        <v>119</v>
      </c>
      <c r="I58" s="77"/>
      <c r="J58" s="75" t="s">
        <v>120</v>
      </c>
      <c r="K58" s="77"/>
      <c r="L58" s="78" t="s">
        <v>121</v>
      </c>
      <c r="M58" s="82" t="s">
        <v>122</v>
      </c>
      <c r="N58" s="54">
        <v>58</v>
      </c>
      <c r="O58" s="54" t="str">
        <f>C58&amp;E58</f>
        <v>氏名</v>
      </c>
      <c r="Q58" s="54" t="str">
        <f t="shared" si="8"/>
        <v>※引率保護者氏名</v>
      </c>
      <c r="R58" s="54" t="str">
        <f t="shared" si="9"/>
        <v>※連絡がつく電話番号</v>
      </c>
      <c r="S58" s="54" t="str">
        <f t="shared" si="10"/>
        <v>※住所</v>
      </c>
      <c r="T58" s="54" t="str">
        <f t="shared" si="11"/>
        <v>※保険加入</v>
      </c>
    </row>
    <row r="59" spans="1:20" ht="21.95" customHeight="1">
      <c r="A59" s="157"/>
      <c r="B59" s="161" t="s">
        <v>127</v>
      </c>
      <c r="C59" s="163"/>
      <c r="D59" s="145"/>
      <c r="E59" s="145"/>
      <c r="F59" s="146"/>
      <c r="G59" s="106"/>
      <c r="H59" s="152"/>
      <c r="I59" s="153"/>
      <c r="J59" s="152"/>
      <c r="K59" s="153"/>
      <c r="L59" s="143"/>
      <c r="M59" s="150" t="s">
        <v>136</v>
      </c>
      <c r="N59" s="54">
        <v>59</v>
      </c>
      <c r="O59" s="54" t="str">
        <f>C59&amp;"　"&amp;E59</f>
        <v>　</v>
      </c>
      <c r="P59" s="54" t="str">
        <f>G59&amp;"年"</f>
        <v>年</v>
      </c>
      <c r="Q59" s="54" t="str">
        <f t="shared" si="8"/>
        <v/>
      </c>
      <c r="R59" s="54" t="str">
        <f t="shared" si="9"/>
        <v/>
      </c>
      <c r="S59" s="54" t="str">
        <f t="shared" si="10"/>
        <v/>
      </c>
      <c r="T59" s="54" t="str">
        <f t="shared" si="11"/>
        <v>有</v>
      </c>
    </row>
    <row r="60" spans="1:20" ht="21.95" customHeight="1" thickBot="1">
      <c r="A60" s="157"/>
      <c r="B60" s="162"/>
      <c r="C60" s="147"/>
      <c r="D60" s="148"/>
      <c r="E60" s="148"/>
      <c r="F60" s="149"/>
      <c r="G60" s="102"/>
      <c r="H60" s="154"/>
      <c r="I60" s="155"/>
      <c r="J60" s="154"/>
      <c r="K60" s="155"/>
      <c r="L60" s="144"/>
      <c r="M60" s="151"/>
      <c r="N60" s="54">
        <v>60</v>
      </c>
      <c r="O60" s="54" t="str">
        <f t="shared" ref="O60:O66" si="12">C60&amp;"　"&amp;E60</f>
        <v>　</v>
      </c>
      <c r="P60" s="54" t="str">
        <f t="shared" ref="P60:P66" si="13">G60&amp;"年"</f>
        <v>年</v>
      </c>
      <c r="Q60" s="54" t="str">
        <f t="shared" si="8"/>
        <v/>
      </c>
      <c r="R60" s="54" t="str">
        <f t="shared" si="9"/>
        <v/>
      </c>
      <c r="S60" s="54" t="str">
        <f t="shared" si="10"/>
        <v/>
      </c>
      <c r="T60" s="54" t="str">
        <f t="shared" si="11"/>
        <v/>
      </c>
    </row>
    <row r="61" spans="1:20" ht="18" customHeight="1">
      <c r="A61" s="157"/>
      <c r="B61" s="161" t="s">
        <v>128</v>
      </c>
      <c r="C61" s="163"/>
      <c r="D61" s="145"/>
      <c r="E61" s="145"/>
      <c r="F61" s="146"/>
      <c r="G61" s="106"/>
      <c r="H61" s="152"/>
      <c r="I61" s="153"/>
      <c r="J61" s="152"/>
      <c r="K61" s="153"/>
      <c r="L61" s="143"/>
      <c r="M61" s="150" t="s">
        <v>136</v>
      </c>
      <c r="N61" s="54">
        <v>61</v>
      </c>
      <c r="O61" s="54" t="str">
        <f t="shared" si="12"/>
        <v>　</v>
      </c>
      <c r="P61" s="54" t="str">
        <f t="shared" si="13"/>
        <v>年</v>
      </c>
      <c r="Q61" s="54" t="str">
        <f t="shared" si="8"/>
        <v/>
      </c>
      <c r="R61" s="54" t="str">
        <f t="shared" si="9"/>
        <v/>
      </c>
      <c r="S61" s="54" t="str">
        <f t="shared" si="10"/>
        <v/>
      </c>
      <c r="T61" s="54" t="str">
        <f t="shared" si="11"/>
        <v>有</v>
      </c>
    </row>
    <row r="62" spans="1:20" ht="18" customHeight="1" thickBot="1">
      <c r="A62" s="157"/>
      <c r="B62" s="162"/>
      <c r="C62" s="147"/>
      <c r="D62" s="148"/>
      <c r="E62" s="148"/>
      <c r="F62" s="149"/>
      <c r="G62" s="102"/>
      <c r="H62" s="154"/>
      <c r="I62" s="155"/>
      <c r="J62" s="154"/>
      <c r="K62" s="155"/>
      <c r="L62" s="144"/>
      <c r="M62" s="151"/>
      <c r="N62" s="54">
        <v>62</v>
      </c>
      <c r="O62" s="54" t="str">
        <f t="shared" si="12"/>
        <v>　</v>
      </c>
      <c r="P62" s="54" t="str">
        <f t="shared" si="13"/>
        <v>年</v>
      </c>
      <c r="Q62" s="54" t="str">
        <f t="shared" si="8"/>
        <v/>
      </c>
      <c r="R62" s="54" t="str">
        <f t="shared" si="9"/>
        <v/>
      </c>
      <c r="S62" s="54" t="str">
        <f t="shared" si="10"/>
        <v/>
      </c>
      <c r="T62" s="54" t="str">
        <f t="shared" si="11"/>
        <v/>
      </c>
    </row>
    <row r="63" spans="1:20" ht="18" customHeight="1">
      <c r="A63" s="157"/>
      <c r="B63" s="161" t="s">
        <v>129</v>
      </c>
      <c r="C63" s="163"/>
      <c r="D63" s="145"/>
      <c r="E63" s="145"/>
      <c r="F63" s="146"/>
      <c r="G63" s="106"/>
      <c r="H63" s="152"/>
      <c r="I63" s="153"/>
      <c r="J63" s="152"/>
      <c r="K63" s="153"/>
      <c r="L63" s="143"/>
      <c r="M63" s="150" t="s">
        <v>136</v>
      </c>
      <c r="N63" s="54">
        <v>63</v>
      </c>
      <c r="O63" s="54" t="str">
        <f t="shared" si="12"/>
        <v>　</v>
      </c>
      <c r="P63" s="54" t="str">
        <f t="shared" si="13"/>
        <v>年</v>
      </c>
      <c r="Q63" s="54" t="str">
        <f t="shared" si="8"/>
        <v/>
      </c>
      <c r="R63" s="54" t="str">
        <f t="shared" si="9"/>
        <v/>
      </c>
      <c r="S63" s="54" t="str">
        <f t="shared" si="10"/>
        <v/>
      </c>
      <c r="T63" s="54" t="str">
        <f t="shared" si="11"/>
        <v>有</v>
      </c>
    </row>
    <row r="64" spans="1:20" ht="18" customHeight="1" thickBot="1">
      <c r="A64" s="157"/>
      <c r="B64" s="162"/>
      <c r="C64" s="147"/>
      <c r="D64" s="148"/>
      <c r="E64" s="148"/>
      <c r="F64" s="149"/>
      <c r="G64" s="102"/>
      <c r="H64" s="154"/>
      <c r="I64" s="155"/>
      <c r="J64" s="154"/>
      <c r="K64" s="155"/>
      <c r="L64" s="144"/>
      <c r="M64" s="151"/>
      <c r="N64" s="54">
        <v>64</v>
      </c>
      <c r="O64" s="54" t="str">
        <f t="shared" si="12"/>
        <v>　</v>
      </c>
      <c r="P64" s="54" t="str">
        <f t="shared" si="13"/>
        <v>年</v>
      </c>
      <c r="Q64" s="54" t="str">
        <f t="shared" si="8"/>
        <v/>
      </c>
      <c r="R64" s="54" t="str">
        <f t="shared" si="9"/>
        <v/>
      </c>
      <c r="S64" s="54" t="str">
        <f t="shared" si="10"/>
        <v/>
      </c>
      <c r="T64" s="54" t="str">
        <f t="shared" si="11"/>
        <v/>
      </c>
    </row>
    <row r="65" spans="1:21" ht="18" customHeight="1">
      <c r="A65" s="157"/>
      <c r="B65" s="161" t="s">
        <v>130</v>
      </c>
      <c r="C65" s="163"/>
      <c r="D65" s="145"/>
      <c r="E65" s="145"/>
      <c r="F65" s="146"/>
      <c r="G65" s="100"/>
      <c r="H65" s="152"/>
      <c r="I65" s="153"/>
      <c r="J65" s="152"/>
      <c r="K65" s="153"/>
      <c r="L65" s="143"/>
      <c r="M65" s="150" t="s">
        <v>136</v>
      </c>
      <c r="N65" s="54">
        <v>65</v>
      </c>
      <c r="O65" s="54" t="str">
        <f t="shared" si="12"/>
        <v>　</v>
      </c>
      <c r="P65" s="54" t="str">
        <f t="shared" si="13"/>
        <v>年</v>
      </c>
      <c r="Q65" s="54" t="str">
        <f t="shared" si="8"/>
        <v/>
      </c>
      <c r="R65" s="54" t="str">
        <f t="shared" si="9"/>
        <v/>
      </c>
      <c r="S65" s="54" t="str">
        <f t="shared" si="10"/>
        <v/>
      </c>
      <c r="T65" s="54" t="str">
        <f t="shared" si="11"/>
        <v>有</v>
      </c>
    </row>
    <row r="66" spans="1:21" ht="18" customHeight="1" thickBot="1">
      <c r="A66" s="158"/>
      <c r="B66" s="162"/>
      <c r="C66" s="147"/>
      <c r="D66" s="148"/>
      <c r="E66" s="148"/>
      <c r="F66" s="149"/>
      <c r="G66" s="102"/>
      <c r="H66" s="154"/>
      <c r="I66" s="155"/>
      <c r="J66" s="154"/>
      <c r="K66" s="155"/>
      <c r="L66" s="144"/>
      <c r="M66" s="151"/>
      <c r="N66" s="54">
        <v>66</v>
      </c>
      <c r="O66" s="54" t="str">
        <f t="shared" si="12"/>
        <v>　</v>
      </c>
      <c r="P66" s="54" t="str">
        <f t="shared" si="13"/>
        <v>年</v>
      </c>
      <c r="Q66" s="54" t="str">
        <f t="shared" si="8"/>
        <v/>
      </c>
      <c r="R66" s="54" t="str">
        <f t="shared" si="9"/>
        <v/>
      </c>
      <c r="S66" s="54" t="str">
        <f t="shared" si="10"/>
        <v/>
      </c>
      <c r="T66" s="54" t="str">
        <f t="shared" si="11"/>
        <v/>
      </c>
    </row>
    <row r="67" spans="1:21" ht="18" customHeight="1">
      <c r="N67" s="54">
        <v>67</v>
      </c>
    </row>
    <row r="68" spans="1:21" ht="18" customHeight="1">
      <c r="N68" s="54">
        <v>68</v>
      </c>
    </row>
    <row r="69" spans="1:21" ht="18" customHeight="1">
      <c r="N69" s="54">
        <v>69</v>
      </c>
    </row>
    <row r="70" spans="1:21" ht="18" customHeight="1" thickBot="1">
      <c r="N70" s="54">
        <v>70</v>
      </c>
    </row>
    <row r="71" spans="1:21" ht="48.95" customHeight="1" thickBot="1">
      <c r="B71" s="128" t="s">
        <v>139</v>
      </c>
      <c r="C71" s="128"/>
      <c r="D71" s="128"/>
      <c r="E71" s="128"/>
      <c r="F71" s="128"/>
      <c r="G71" s="107">
        <v>0</v>
      </c>
      <c r="H71" s="83" t="s">
        <v>142</v>
      </c>
      <c r="I71" s="126" t="s">
        <v>143</v>
      </c>
      <c r="J71" s="126"/>
      <c r="K71" s="84">
        <f>G71*500</f>
        <v>0</v>
      </c>
      <c r="L71" s="83" t="s">
        <v>144</v>
      </c>
      <c r="N71" s="54">
        <v>71</v>
      </c>
      <c r="O71" s="54" t="s">
        <v>150</v>
      </c>
      <c r="P71" s="54">
        <f>G71</f>
        <v>0</v>
      </c>
      <c r="Q71" s="54" t="s">
        <v>146</v>
      </c>
      <c r="R71" s="54">
        <f>K71</f>
        <v>0</v>
      </c>
      <c r="S71" s="54" t="s">
        <v>147</v>
      </c>
      <c r="T71" s="54" t="str">
        <f>O71&amp;P71&amp;Q71&amp;R71&amp;S71</f>
        <v>①団体戦の登録人数（ 0）人×５００円＝（　0　）円</v>
      </c>
    </row>
    <row r="72" spans="1:21" ht="53.1" customHeight="1" thickBot="1">
      <c r="B72" s="128" t="s">
        <v>140</v>
      </c>
      <c r="C72" s="128"/>
      <c r="D72" s="128"/>
      <c r="E72" s="128"/>
      <c r="F72" s="128"/>
      <c r="G72" s="108">
        <v>0</v>
      </c>
      <c r="H72" s="83" t="s">
        <v>142</v>
      </c>
      <c r="I72" s="126" t="s">
        <v>143</v>
      </c>
      <c r="J72" s="126"/>
      <c r="K72" s="84">
        <f t="shared" ref="K72:K73" si="14">G72*500</f>
        <v>0</v>
      </c>
      <c r="L72" s="83" t="s">
        <v>144</v>
      </c>
      <c r="N72" s="54">
        <v>72</v>
      </c>
      <c r="O72" s="54" t="s">
        <v>148</v>
      </c>
      <c r="P72" s="54">
        <f t="shared" ref="P72" si="15">G72</f>
        <v>0</v>
      </c>
      <c r="Q72" s="54" t="s">
        <v>151</v>
      </c>
      <c r="R72" s="54">
        <f t="shared" ref="R72:R74" si="16">K72</f>
        <v>0</v>
      </c>
      <c r="S72" s="54" t="s">
        <v>147</v>
      </c>
      <c r="T72" s="54" t="str">
        <f t="shared" ref="T72:T74" si="17">O72&amp;P72&amp;Q72&amp;R72&amp;S72</f>
        <v>②団体戦登録メンバー以外の個人戦シングルスの出場人数（　0　）人×５００円＝（　0　）円</v>
      </c>
    </row>
    <row r="73" spans="1:21" ht="57" customHeight="1" thickBot="1">
      <c r="B73" s="128" t="s">
        <v>141</v>
      </c>
      <c r="C73" s="128"/>
      <c r="D73" s="128"/>
      <c r="E73" s="128"/>
      <c r="F73" s="128"/>
      <c r="G73" s="108">
        <v>0</v>
      </c>
      <c r="H73" s="83" t="s">
        <v>142</v>
      </c>
      <c r="I73" s="126" t="s">
        <v>143</v>
      </c>
      <c r="J73" s="126"/>
      <c r="K73" s="84">
        <f t="shared" si="14"/>
        <v>0</v>
      </c>
      <c r="L73" s="83" t="s">
        <v>144</v>
      </c>
      <c r="N73" s="54">
        <v>73</v>
      </c>
      <c r="O73" s="54" t="s">
        <v>149</v>
      </c>
      <c r="P73" s="54">
        <f>G73</f>
        <v>0</v>
      </c>
      <c r="Q73" s="54" t="s">
        <v>151</v>
      </c>
      <c r="R73" s="54">
        <f t="shared" si="16"/>
        <v>0</v>
      </c>
      <c r="S73" s="54" t="s">
        <v>147</v>
      </c>
      <c r="T73" s="54" t="str">
        <f t="shared" si="17"/>
        <v>③団体戦登録メンバー以外の個人戦ダブルスの出場人数（　0　）人×５００円＝（　0　）円</v>
      </c>
    </row>
    <row r="74" spans="1:21" ht="66.95" customHeight="1" thickBot="1">
      <c r="I74" s="127" t="s">
        <v>145</v>
      </c>
      <c r="J74" s="127"/>
      <c r="K74" s="86">
        <f>SUM(K71:K73)</f>
        <v>0</v>
      </c>
      <c r="L74" s="85" t="s">
        <v>144</v>
      </c>
      <c r="N74" s="54">
        <v>74</v>
      </c>
      <c r="O74" s="54" t="s">
        <v>152</v>
      </c>
      <c r="R74" s="54">
        <f t="shared" si="16"/>
        <v>0</v>
      </c>
      <c r="S74" s="54" t="s">
        <v>147</v>
      </c>
      <c r="T74" s="54" t="str">
        <f t="shared" si="17"/>
        <v>参加費合計①＋②＋③＝（　0　）円</v>
      </c>
    </row>
    <row r="75" spans="1:21" ht="18" customHeight="1">
      <c r="N75" s="54">
        <v>75</v>
      </c>
    </row>
    <row r="76" spans="1:21" ht="18" customHeight="1">
      <c r="N76" s="54">
        <v>76</v>
      </c>
    </row>
    <row r="77" spans="1:21" ht="18" customHeight="1">
      <c r="L77"/>
      <c r="M77"/>
      <c r="N77" s="54">
        <v>77</v>
      </c>
      <c r="O77"/>
      <c r="P77"/>
      <c r="Q77"/>
      <c r="R77"/>
      <c r="S77"/>
      <c r="T77"/>
      <c r="U77"/>
    </row>
    <row r="78" spans="1:21" ht="18" customHeight="1">
      <c r="L78"/>
      <c r="M78"/>
      <c r="N78" s="54">
        <v>78</v>
      </c>
      <c r="O78"/>
      <c r="P78"/>
      <c r="Q78"/>
      <c r="R78"/>
      <c r="S78"/>
      <c r="T78"/>
      <c r="U78"/>
    </row>
    <row r="79" spans="1:21" ht="18" customHeight="1">
      <c r="L79" s="48"/>
      <c r="M79" s="48"/>
      <c r="N79" s="54">
        <v>79</v>
      </c>
      <c r="O79" s="48"/>
      <c r="P79" s="48"/>
      <c r="Q79" s="48"/>
      <c r="R79" s="48"/>
      <c r="S79" s="48"/>
      <c r="T79" s="48"/>
      <c r="U79" s="48"/>
    </row>
    <row r="80" spans="1:21" ht="18" customHeight="1">
      <c r="N80" s="54">
        <v>80</v>
      </c>
    </row>
    <row r="81" spans="14:14" ht="18" customHeight="1">
      <c r="N81" s="54">
        <v>81</v>
      </c>
    </row>
    <row r="82" spans="14:14" ht="18" customHeight="1">
      <c r="N82" s="54">
        <v>82</v>
      </c>
    </row>
    <row r="83" spans="14:14" ht="18" customHeight="1">
      <c r="N83" s="54">
        <v>83</v>
      </c>
    </row>
    <row r="84" spans="14:14" ht="18" customHeight="1">
      <c r="N84" s="54">
        <v>84</v>
      </c>
    </row>
    <row r="85" spans="14:14" ht="18" customHeight="1">
      <c r="N85" s="54">
        <v>85</v>
      </c>
    </row>
    <row r="86" spans="14:14" ht="18" customHeight="1">
      <c r="N86" s="54">
        <v>86</v>
      </c>
    </row>
    <row r="87" spans="14:14" ht="18" customHeight="1">
      <c r="N87" s="54">
        <v>87</v>
      </c>
    </row>
    <row r="88" spans="14:14" ht="18" customHeight="1">
      <c r="N88" s="54">
        <v>88</v>
      </c>
    </row>
    <row r="89" spans="14:14" ht="18" customHeight="1">
      <c r="N89" s="54">
        <v>89</v>
      </c>
    </row>
    <row r="90" spans="14:14" ht="18" customHeight="1">
      <c r="N90" s="54">
        <v>90</v>
      </c>
    </row>
    <row r="91" spans="14:14" ht="18" customHeight="1">
      <c r="N91" s="54">
        <v>91</v>
      </c>
    </row>
    <row r="92" spans="14:14" ht="18" customHeight="1">
      <c r="N92" s="54">
        <v>92</v>
      </c>
    </row>
    <row r="93" spans="14:14" ht="18" customHeight="1">
      <c r="N93" s="54">
        <v>93</v>
      </c>
    </row>
    <row r="94" spans="14:14" ht="18" customHeight="1">
      <c r="N94" s="54">
        <v>94</v>
      </c>
    </row>
    <row r="95" spans="14:14" ht="18" customHeight="1">
      <c r="N95" s="54">
        <v>95</v>
      </c>
    </row>
    <row r="96" spans="14:14" ht="18" customHeight="1">
      <c r="N96" s="54">
        <v>96</v>
      </c>
    </row>
    <row r="97" spans="14:14" ht="18" customHeight="1">
      <c r="N97" s="54">
        <v>97</v>
      </c>
    </row>
    <row r="98" spans="14:14" ht="18" customHeight="1">
      <c r="N98" s="54">
        <v>98</v>
      </c>
    </row>
    <row r="99" spans="14:14" ht="18" customHeight="1">
      <c r="N99" s="54">
        <v>99</v>
      </c>
    </row>
    <row r="100" spans="14:14" ht="18" customHeight="1">
      <c r="N100" s="54">
        <v>100</v>
      </c>
    </row>
    <row r="101" spans="14:14" ht="18" customHeight="1">
      <c r="N101" s="54">
        <v>101</v>
      </c>
    </row>
    <row r="102" spans="14:14" ht="18" customHeight="1">
      <c r="N102" s="54">
        <v>102</v>
      </c>
    </row>
    <row r="103" spans="14:14" ht="18" customHeight="1"/>
    <row r="104" spans="14:14" ht="18" customHeight="1"/>
    <row r="105" spans="14:14" ht="18" customHeight="1"/>
    <row r="106" spans="14:14" ht="18" customHeight="1"/>
    <row r="107" spans="14:14" ht="18" customHeight="1"/>
    <row r="108" spans="14:14" ht="18" customHeight="1"/>
    <row r="109" spans="14:14" ht="18" customHeight="1"/>
    <row r="110" spans="14:14" ht="18" customHeight="1"/>
    <row r="111" spans="14:14" ht="18" customHeight="1"/>
    <row r="112" spans="14:14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</sheetData>
  <sheetProtection sheet="1" autoFilter="0"/>
  <mergeCells count="135">
    <mergeCell ref="G11:H11"/>
    <mergeCell ref="C3:D3"/>
    <mergeCell ref="C4:D4"/>
    <mergeCell ref="E10:F10"/>
    <mergeCell ref="A2:D2"/>
    <mergeCell ref="A6:A15"/>
    <mergeCell ref="C14:F14"/>
    <mergeCell ref="C22:D22"/>
    <mergeCell ref="E17:F17"/>
    <mergeCell ref="E18:F18"/>
    <mergeCell ref="E19:F19"/>
    <mergeCell ref="E20:F20"/>
    <mergeCell ref="E21:F21"/>
    <mergeCell ref="E22:F22"/>
    <mergeCell ref="A3:A4"/>
    <mergeCell ref="A17:A22"/>
    <mergeCell ref="C17:D17"/>
    <mergeCell ref="C18:D18"/>
    <mergeCell ref="C19:D19"/>
    <mergeCell ref="C20:D20"/>
    <mergeCell ref="C21:D21"/>
    <mergeCell ref="C15:F15"/>
    <mergeCell ref="C8:G8"/>
    <mergeCell ref="C9:G9"/>
    <mergeCell ref="C35:F35"/>
    <mergeCell ref="A32:A35"/>
    <mergeCell ref="C30:G30"/>
    <mergeCell ref="A24:A30"/>
    <mergeCell ref="C33:D33"/>
    <mergeCell ref="E33:F33"/>
    <mergeCell ref="C34:D34"/>
    <mergeCell ref="E34:F34"/>
    <mergeCell ref="C25:D25"/>
    <mergeCell ref="E25:F25"/>
    <mergeCell ref="C26:D26"/>
    <mergeCell ref="E26:F26"/>
    <mergeCell ref="G28:H28"/>
    <mergeCell ref="G31:K34"/>
    <mergeCell ref="E27:F27"/>
    <mergeCell ref="A37:I37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E53:F53"/>
    <mergeCell ref="C54:D54"/>
    <mergeCell ref="E54:F54"/>
    <mergeCell ref="C55:D55"/>
    <mergeCell ref="E55:F55"/>
    <mergeCell ref="E48:F48"/>
    <mergeCell ref="C38:D38"/>
    <mergeCell ref="E38:F38"/>
    <mergeCell ref="A38:A48"/>
    <mergeCell ref="A58:A66"/>
    <mergeCell ref="H52:I52"/>
    <mergeCell ref="H53:I53"/>
    <mergeCell ref="H54:I54"/>
    <mergeCell ref="H55:I55"/>
    <mergeCell ref="H56:I56"/>
    <mergeCell ref="B65:B66"/>
    <mergeCell ref="C65:D65"/>
    <mergeCell ref="E65:F65"/>
    <mergeCell ref="C66:D66"/>
    <mergeCell ref="E66:F66"/>
    <mergeCell ref="B63:B64"/>
    <mergeCell ref="C63:D63"/>
    <mergeCell ref="E63:F63"/>
    <mergeCell ref="C64:D64"/>
    <mergeCell ref="E64:F64"/>
    <mergeCell ref="E60:F60"/>
    <mergeCell ref="B61:B62"/>
    <mergeCell ref="C61:D61"/>
    <mergeCell ref="B59:B60"/>
    <mergeCell ref="C60:D60"/>
    <mergeCell ref="C58:D58"/>
    <mergeCell ref="E58:F58"/>
    <mergeCell ref="C59:D59"/>
    <mergeCell ref="L59:L60"/>
    <mergeCell ref="L61:L62"/>
    <mergeCell ref="L63:L64"/>
    <mergeCell ref="L65:L66"/>
    <mergeCell ref="E61:F61"/>
    <mergeCell ref="C62:D62"/>
    <mergeCell ref="E62:F62"/>
    <mergeCell ref="E59:F59"/>
    <mergeCell ref="M59:M60"/>
    <mergeCell ref="M61:M62"/>
    <mergeCell ref="M63:M64"/>
    <mergeCell ref="M65:M66"/>
    <mergeCell ref="H59:I60"/>
    <mergeCell ref="H61:I62"/>
    <mergeCell ref="H63:I64"/>
    <mergeCell ref="H65:I66"/>
    <mergeCell ref="J59:K60"/>
    <mergeCell ref="J61:K62"/>
    <mergeCell ref="J63:K64"/>
    <mergeCell ref="J65:K66"/>
    <mergeCell ref="E1:F1"/>
    <mergeCell ref="G1:H1"/>
    <mergeCell ref="I71:J71"/>
    <mergeCell ref="I72:J72"/>
    <mergeCell ref="I73:J73"/>
    <mergeCell ref="I74:J74"/>
    <mergeCell ref="B71:F71"/>
    <mergeCell ref="B72:F72"/>
    <mergeCell ref="B73:F73"/>
    <mergeCell ref="A50:H50"/>
    <mergeCell ref="C51:D51"/>
    <mergeCell ref="E51:F51"/>
    <mergeCell ref="C52:D52"/>
    <mergeCell ref="E52:F52"/>
    <mergeCell ref="A51:A56"/>
    <mergeCell ref="C48:D48"/>
    <mergeCell ref="J52:K52"/>
    <mergeCell ref="J53:K53"/>
    <mergeCell ref="J54:K54"/>
    <mergeCell ref="J55:K55"/>
    <mergeCell ref="J56:K56"/>
    <mergeCell ref="C56:D56"/>
    <mergeCell ref="E56:F56"/>
    <mergeCell ref="C53:D53"/>
  </mergeCells>
  <phoneticPr fontId="2"/>
  <conditionalFormatting sqref="C1">
    <cfRule type="containsBlanks" dxfId="3" priority="2" stopIfTrue="1">
      <formula>LEN(TRIM(C1))=0</formula>
    </cfRule>
  </conditionalFormatting>
  <conditionalFormatting sqref="C3:D4 C6 E6 C7:E7 C8:C13 E10:F10 E11:H11 E12:E13 G12:G13 C14:F15 C17:F22 C24 E24 C25:D26 E25:F27 C27:C29 E28:H28 E29 G29 C30:G30 C32 E32 C33:F35 C39:G48 C52:M56 C59:M66">
    <cfRule type="containsBlanks" dxfId="2" priority="7" stopIfTrue="1">
      <formula>LEN(TRIM(C3))=0</formula>
    </cfRule>
  </conditionalFormatting>
  <conditionalFormatting sqref="E1:F1">
    <cfRule type="containsBlanks" dxfId="1" priority="1" stopIfTrue="1">
      <formula>LEN(TRIM(E1))=0</formula>
    </cfRule>
  </conditionalFormatting>
  <conditionalFormatting sqref="G71:G73">
    <cfRule type="containsText" dxfId="0" priority="4" stopIfTrue="1" operator="containsText" text="0">
      <formula>NOT(ISERROR(SEARCH("0",G71)))</formula>
    </cfRule>
  </conditionalFormatting>
  <dataValidations count="6">
    <dataValidation type="list" allowBlank="1" showInputMessage="1" showErrorMessage="1" sqref="D7" xr:uid="{00000000-0002-0000-0000-000000000000}">
      <formula1>$U$6:$U$8</formula1>
    </dataValidation>
    <dataValidation type="list" allowBlank="1" showInputMessage="1" showErrorMessage="1" sqref="C3:D3" xr:uid="{00000000-0002-0000-0000-000001000000}">
      <formula1>$X$4:$X$6</formula1>
    </dataValidation>
    <dataValidation type="list" allowBlank="1" showInputMessage="1" showErrorMessage="1" sqref="G39:G48 G52:G56 G59:G66" xr:uid="{00000000-0002-0000-0000-000002000000}">
      <formula1>$X$10:$X$14</formula1>
    </dataValidation>
    <dataValidation type="list" allowBlank="1" showInputMessage="1" showErrorMessage="1" sqref="M52:M56 M59:M66" xr:uid="{00000000-0002-0000-0000-000003000000}">
      <formula1>$X$16:$X$19</formula1>
    </dataValidation>
    <dataValidation type="list" allowBlank="1" showInputMessage="1" showErrorMessage="1" sqref="F28 F11" xr:uid="{00000000-0002-0000-0000-000004000000}">
      <formula1>$X$22:$X$25</formula1>
    </dataValidation>
    <dataValidation type="list" allowBlank="1" showInputMessage="1" showErrorMessage="1" sqref="E1:F1" xr:uid="{E7C5E34A-F478-844A-82C0-AABCE4926A55}">
      <formula1>$U$1:$U$3</formula1>
    </dataValidation>
  </dataValidations>
  <pageMargins left="0.7" right="0.7" top="0.75" bottom="0.75" header="0.3" footer="0.3"/>
  <pageSetup paperSize="9" orientation="landscape" horizontalDpi="0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8"/>
  <sheetViews>
    <sheetView view="pageBreakPreview" topLeftCell="A10" zoomScale="68" zoomScaleNormal="100" zoomScaleSheetLayoutView="100" workbookViewId="0">
      <selection activeCell="C9" sqref="C9:F9"/>
    </sheetView>
  </sheetViews>
  <sheetFormatPr defaultColWidth="10.875" defaultRowHeight="13.5"/>
  <cols>
    <col min="1" max="10" width="10" customWidth="1"/>
    <col min="11" max="255" width="8.875" customWidth="1"/>
  </cols>
  <sheetData>
    <row r="1" spans="1:21" ht="31.35" customHeight="1" thickBot="1">
      <c r="A1" s="310" t="str">
        <f>入力フォーム!O1</f>
        <v>令和5年度  学校総合体育大会申込書</v>
      </c>
      <c r="B1" s="310"/>
      <c r="C1" s="310"/>
      <c r="D1" s="310"/>
      <c r="E1" s="310"/>
      <c r="F1" s="310"/>
      <c r="G1" s="310"/>
      <c r="H1" s="310"/>
      <c r="I1" s="310"/>
      <c r="J1" s="310"/>
      <c r="L1" s="311" t="s">
        <v>158</v>
      </c>
      <c r="M1" s="312"/>
      <c r="N1" s="312"/>
      <c r="O1" s="312"/>
      <c r="P1" s="312"/>
      <c r="Q1" s="312"/>
      <c r="R1" s="312"/>
      <c r="S1" s="312"/>
      <c r="T1" s="313"/>
    </row>
    <row r="2" spans="1:21" ht="5.0999999999999996" customHeight="1" thickBot="1"/>
    <row r="3" spans="1:21" ht="31.35" customHeight="1" thickBot="1">
      <c r="A3" s="18" t="s">
        <v>0</v>
      </c>
      <c r="B3" s="314" t="str">
        <f>入力フォーム!O3</f>
        <v/>
      </c>
      <c r="C3" s="315"/>
      <c r="D3" s="316"/>
      <c r="E3" s="317" t="s">
        <v>16</v>
      </c>
      <c r="F3" s="317"/>
      <c r="G3" s="318" t="str">
        <f>入力フォーム!O4</f>
        <v/>
      </c>
      <c r="H3" s="319"/>
      <c r="I3" s="319"/>
      <c r="J3" s="320"/>
      <c r="L3" s="33" t="s">
        <v>21</v>
      </c>
      <c r="M3" s="321" t="s">
        <v>50</v>
      </c>
      <c r="N3" s="321"/>
      <c r="O3" s="321"/>
      <c r="P3" s="321"/>
      <c r="Q3" s="321"/>
      <c r="R3" s="321"/>
      <c r="S3" s="321"/>
      <c r="T3" s="321"/>
    </row>
    <row r="4" spans="1:21" ht="31.35" customHeight="1" thickBot="1">
      <c r="A4" s="10" t="s">
        <v>19</v>
      </c>
      <c r="B4" s="304" t="str">
        <f>IF(入力フォーム!O8="",入力フォーム!O6,入力フォーム!O8)</f>
        <v>しりつちゅうがっこう</v>
      </c>
      <c r="C4" s="305"/>
      <c r="D4" s="305"/>
      <c r="E4" s="305"/>
      <c r="F4" s="305"/>
      <c r="G4" s="278" t="s">
        <v>4</v>
      </c>
      <c r="H4" s="245" t="str">
        <f>入力フォーム!O12</f>
        <v>ーー</v>
      </c>
      <c r="I4" s="246"/>
      <c r="J4" s="306"/>
      <c r="L4" s="42" t="s">
        <v>22</v>
      </c>
      <c r="M4" s="239" t="s">
        <v>12</v>
      </c>
      <c r="N4" s="239"/>
      <c r="O4" s="239"/>
      <c r="P4" s="43" t="s">
        <v>13</v>
      </c>
      <c r="Q4" s="240" t="s">
        <v>51</v>
      </c>
      <c r="R4" s="241"/>
      <c r="S4" s="242" t="s">
        <v>52</v>
      </c>
      <c r="T4" s="243"/>
    </row>
    <row r="5" spans="1:21" ht="31.35" customHeight="1">
      <c r="A5" s="11" t="str">
        <f>IF(入力フォーム!C9="","学校名","クラブ名")</f>
        <v>学校名</v>
      </c>
      <c r="B5" s="322" t="str">
        <f>IF(入力フォーム!O9="",入力フォーム!O7,入力フォーム!O9)</f>
        <v>市立中学校</v>
      </c>
      <c r="C5" s="323"/>
      <c r="D5" s="323"/>
      <c r="E5" s="323"/>
      <c r="F5" s="324"/>
      <c r="G5" s="279"/>
      <c r="H5" s="307"/>
      <c r="I5" s="308"/>
      <c r="J5" s="309"/>
      <c r="L5" s="226">
        <v>1</v>
      </c>
      <c r="M5" s="245" t="str">
        <f>入力フォーム!O52</f>
        <v>　</v>
      </c>
      <c r="N5" s="246"/>
      <c r="O5" s="247"/>
      <c r="P5" s="273" t="str">
        <f>入力フォーム!P52</f>
        <v>年</v>
      </c>
      <c r="Q5" s="231" t="str">
        <f>入力フォーム!Q52</f>
        <v/>
      </c>
      <c r="R5" s="232"/>
      <c r="S5" s="213" t="str">
        <f>入力フォーム!R52</f>
        <v/>
      </c>
      <c r="T5" s="214"/>
    </row>
    <row r="6" spans="1:21" ht="31.35" customHeight="1" thickBot="1">
      <c r="A6" s="49" t="s">
        <v>2</v>
      </c>
      <c r="B6" s="325" t="str">
        <f>入力フォーム!O10&amp;入力フォーム!O11</f>
        <v>〒ー県市</v>
      </c>
      <c r="C6" s="326"/>
      <c r="D6" s="326"/>
      <c r="E6" s="326"/>
      <c r="F6" s="327"/>
      <c r="G6" s="13" t="s">
        <v>6</v>
      </c>
      <c r="H6" s="223" t="str">
        <f>入力フォーム!O13</f>
        <v>ーー</v>
      </c>
      <c r="I6" s="224"/>
      <c r="J6" s="328"/>
      <c r="L6" s="227"/>
      <c r="M6" s="248"/>
      <c r="N6" s="249"/>
      <c r="O6" s="250"/>
      <c r="P6" s="274"/>
      <c r="Q6" s="35" t="s">
        <v>53</v>
      </c>
      <c r="R6" s="218" t="str">
        <f>入力フォーム!S52</f>
        <v/>
      </c>
      <c r="S6" s="219"/>
      <c r="T6" s="220"/>
    </row>
    <row r="7" spans="1:21" ht="31.35" customHeight="1">
      <c r="A7" s="14" t="s">
        <v>19</v>
      </c>
      <c r="B7" s="298" t="str">
        <f>入力フォーム!O17</f>
        <v>　</v>
      </c>
      <c r="C7" s="299"/>
      <c r="D7" s="300" t="s">
        <v>32</v>
      </c>
      <c r="E7" s="299" t="str">
        <f>入力フォーム!O19</f>
        <v>　</v>
      </c>
      <c r="F7" s="301"/>
      <c r="G7" s="15" t="s">
        <v>18</v>
      </c>
      <c r="H7" s="302" t="str">
        <f>入力フォーム!O21</f>
        <v>　</v>
      </c>
      <c r="I7" s="302"/>
      <c r="J7" s="303"/>
      <c r="L7" s="226">
        <v>2</v>
      </c>
      <c r="M7" s="245" t="str">
        <f>入力フォーム!O53</f>
        <v>　</v>
      </c>
      <c r="N7" s="246"/>
      <c r="O7" s="247"/>
      <c r="P7" s="273" t="str">
        <f>入力フォーム!P53</f>
        <v>年</v>
      </c>
      <c r="Q7" s="231" t="str">
        <f>入力フォーム!Q53</f>
        <v/>
      </c>
      <c r="R7" s="232"/>
      <c r="S7" s="213" t="str">
        <f>入力フォーム!R53</f>
        <v/>
      </c>
      <c r="T7" s="214"/>
    </row>
    <row r="8" spans="1:21" ht="31.35" customHeight="1" thickBot="1">
      <c r="A8" s="16" t="s">
        <v>3</v>
      </c>
      <c r="B8" s="293" t="str">
        <f>入力フォーム!O18</f>
        <v>　</v>
      </c>
      <c r="C8" s="294"/>
      <c r="D8" s="249"/>
      <c r="E8" s="294" t="str">
        <f>入力フォーム!O20</f>
        <v>　</v>
      </c>
      <c r="F8" s="295"/>
      <c r="G8" s="17" t="s">
        <v>5</v>
      </c>
      <c r="H8" s="296" t="str">
        <f>入力フォーム!O22</f>
        <v>　</v>
      </c>
      <c r="I8" s="296"/>
      <c r="J8" s="297"/>
      <c r="L8" s="227"/>
      <c r="M8" s="248"/>
      <c r="N8" s="249"/>
      <c r="O8" s="250"/>
      <c r="P8" s="274"/>
      <c r="Q8" s="35" t="s">
        <v>53</v>
      </c>
      <c r="R8" s="218" t="str">
        <f>入力フォーム!S53</f>
        <v/>
      </c>
      <c r="S8" s="219"/>
      <c r="T8" s="220"/>
    </row>
    <row r="9" spans="1:21" ht="31.35" customHeight="1">
      <c r="A9" s="253" t="s">
        <v>20</v>
      </c>
      <c r="B9" s="8" t="s">
        <v>19</v>
      </c>
      <c r="C9" s="275" t="str">
        <f>入力フォーム!O25</f>
        <v>　</v>
      </c>
      <c r="D9" s="276"/>
      <c r="E9" s="276"/>
      <c r="F9" s="277"/>
      <c r="G9" s="278" t="s">
        <v>10</v>
      </c>
      <c r="H9" s="280" t="str">
        <f>入力フォーム!O24</f>
        <v/>
      </c>
      <c r="I9" s="282" t="s">
        <v>11</v>
      </c>
      <c r="J9" s="284" t="str">
        <f>入力フォーム!P24</f>
        <v>99才</v>
      </c>
      <c r="K9" s="91"/>
      <c r="L9" s="226">
        <v>3</v>
      </c>
      <c r="M9" s="245" t="str">
        <f>入力フォーム!O54</f>
        <v>　</v>
      </c>
      <c r="N9" s="246"/>
      <c r="O9" s="247"/>
      <c r="P9" s="273" t="str">
        <f>入力フォーム!P54</f>
        <v>年</v>
      </c>
      <c r="Q9" s="231" t="str">
        <f>入力フォーム!Q54</f>
        <v/>
      </c>
      <c r="R9" s="232"/>
      <c r="S9" s="213" t="str">
        <f>入力フォーム!R54</f>
        <v/>
      </c>
      <c r="T9" s="214"/>
    </row>
    <row r="10" spans="1:21" ht="31.35" customHeight="1" thickBot="1">
      <c r="A10" s="254"/>
      <c r="B10" s="4" t="s">
        <v>7</v>
      </c>
      <c r="C10" s="286" t="str">
        <f>入力フォーム!O26</f>
        <v>　</v>
      </c>
      <c r="D10" s="286"/>
      <c r="E10" s="286"/>
      <c r="F10" s="286"/>
      <c r="G10" s="279"/>
      <c r="H10" s="281"/>
      <c r="I10" s="283"/>
      <c r="J10" s="285"/>
      <c r="K10" s="91"/>
      <c r="L10" s="227"/>
      <c r="M10" s="248"/>
      <c r="N10" s="249"/>
      <c r="O10" s="250"/>
      <c r="P10" s="274"/>
      <c r="Q10" s="35" t="s">
        <v>53</v>
      </c>
      <c r="R10" s="218" t="str">
        <f>入力フォーム!S54</f>
        <v/>
      </c>
      <c r="S10" s="219"/>
      <c r="T10" s="220"/>
    </row>
    <row r="11" spans="1:21" ht="31.35" customHeight="1">
      <c r="A11" s="254"/>
      <c r="B11" s="5" t="s">
        <v>8</v>
      </c>
      <c r="C11" s="287" t="str">
        <f>入力フォーム!O27&amp;入力フォーム!O28</f>
        <v/>
      </c>
      <c r="D11" s="287"/>
      <c r="E11" s="287"/>
      <c r="F11" s="287"/>
      <c r="G11" s="25" t="s">
        <v>4</v>
      </c>
      <c r="H11" s="288" t="str">
        <f>入力フォーム!O29</f>
        <v/>
      </c>
      <c r="I11" s="289"/>
      <c r="J11" s="290"/>
      <c r="L11" s="226">
        <v>4</v>
      </c>
      <c r="M11" s="245" t="str">
        <f>入力フォーム!O55</f>
        <v>　</v>
      </c>
      <c r="N11" s="246"/>
      <c r="O11" s="247"/>
      <c r="P11" s="251" t="str">
        <f>入力フォーム!P55</f>
        <v>年</v>
      </c>
      <c r="Q11" s="231" t="str">
        <f>入力フォーム!Q55</f>
        <v/>
      </c>
      <c r="R11" s="232"/>
      <c r="S11" s="213" t="str">
        <f>入力フォーム!R55</f>
        <v/>
      </c>
      <c r="T11" s="214"/>
    </row>
    <row r="12" spans="1:21" ht="31.35" customHeight="1" thickBot="1">
      <c r="A12" s="255"/>
      <c r="B12" s="7" t="s">
        <v>9</v>
      </c>
      <c r="C12" s="269" t="str">
        <f>入力フォーム!O30</f>
        <v/>
      </c>
      <c r="D12" s="291"/>
      <c r="E12" s="291"/>
      <c r="F12" s="291"/>
      <c r="G12" s="291"/>
      <c r="H12" s="291"/>
      <c r="I12" s="291"/>
      <c r="J12" s="292"/>
      <c r="L12" s="227"/>
      <c r="M12" s="248"/>
      <c r="N12" s="249"/>
      <c r="O12" s="250"/>
      <c r="P12" s="252"/>
      <c r="Q12" s="35" t="s">
        <v>53</v>
      </c>
      <c r="R12" s="218" t="str">
        <f>入力フォーム!S55</f>
        <v/>
      </c>
      <c r="S12" s="219"/>
      <c r="T12" s="220"/>
    </row>
    <row r="13" spans="1:21" ht="31.35" customHeight="1">
      <c r="A13" s="253" t="s">
        <v>25</v>
      </c>
      <c r="B13" s="8" t="s">
        <v>19</v>
      </c>
      <c r="C13" s="256" t="str">
        <f>入力フォーム!O33</f>
        <v>　</v>
      </c>
      <c r="D13" s="257"/>
      <c r="E13" s="257"/>
      <c r="F13" s="258"/>
      <c r="G13" s="259" t="s">
        <v>10</v>
      </c>
      <c r="H13" s="261" t="str">
        <f>入力フォーム!O32</f>
        <v/>
      </c>
      <c r="I13" s="263" t="s">
        <v>11</v>
      </c>
      <c r="J13" s="265" t="str">
        <f>入力フォーム!P32</f>
        <v>99才</v>
      </c>
      <c r="L13" s="226">
        <v>5</v>
      </c>
      <c r="M13" s="245" t="str">
        <f>入力フォーム!O56</f>
        <v>　</v>
      </c>
      <c r="N13" s="246"/>
      <c r="O13" s="247"/>
      <c r="P13" s="251" t="str">
        <f>入力フォーム!P56</f>
        <v>年</v>
      </c>
      <c r="Q13" s="231" t="str">
        <f>入力フォーム!Q56</f>
        <v/>
      </c>
      <c r="R13" s="232"/>
      <c r="S13" s="213" t="str">
        <f>入力フォーム!R56</f>
        <v/>
      </c>
      <c r="T13" s="214"/>
    </row>
    <row r="14" spans="1:21" ht="31.35" customHeight="1" thickBot="1">
      <c r="A14" s="254"/>
      <c r="B14" s="4" t="s">
        <v>7</v>
      </c>
      <c r="C14" s="267" t="str">
        <f>入力フォーム!O34</f>
        <v>　</v>
      </c>
      <c r="D14" s="267"/>
      <c r="E14" s="267"/>
      <c r="F14" s="267"/>
      <c r="G14" s="260"/>
      <c r="H14" s="262"/>
      <c r="I14" s="264"/>
      <c r="J14" s="266"/>
      <c r="L14" s="227"/>
      <c r="M14" s="248"/>
      <c r="N14" s="249"/>
      <c r="O14" s="250"/>
      <c r="P14" s="252"/>
      <c r="Q14" s="35" t="s">
        <v>53</v>
      </c>
      <c r="R14" s="218" t="str">
        <f>入力フォーム!S56</f>
        <v/>
      </c>
      <c r="S14" s="219"/>
      <c r="T14" s="220"/>
    </row>
    <row r="15" spans="1:21" ht="31.35" customHeight="1" thickBot="1">
      <c r="A15" s="255"/>
      <c r="B15" s="9" t="s">
        <v>26</v>
      </c>
      <c r="C15" s="268" t="str">
        <f>入力フォーム!O35</f>
        <v/>
      </c>
      <c r="D15" s="268"/>
      <c r="E15" s="268"/>
      <c r="F15" s="269"/>
      <c r="G15" s="270" t="s">
        <v>55</v>
      </c>
      <c r="H15" s="271"/>
      <c r="I15" s="272"/>
      <c r="J15" s="272"/>
    </row>
    <row r="16" spans="1:21" ht="31.35" customHeight="1" thickBot="1">
      <c r="A16" s="238" t="s">
        <v>27</v>
      </c>
      <c r="B16" s="238"/>
      <c r="C16" s="238"/>
      <c r="D16" s="238"/>
      <c r="E16" s="238"/>
      <c r="F16" s="238"/>
      <c r="G16" s="238"/>
      <c r="H16" s="238"/>
      <c r="I16" s="238"/>
      <c r="J16" s="238"/>
      <c r="L16" s="42" t="s">
        <v>63</v>
      </c>
      <c r="M16" s="239" t="s">
        <v>12</v>
      </c>
      <c r="N16" s="239"/>
      <c r="O16" s="239"/>
      <c r="P16" s="43" t="s">
        <v>13</v>
      </c>
      <c r="Q16" s="240" t="s">
        <v>51</v>
      </c>
      <c r="R16" s="241"/>
      <c r="S16" s="242" t="s">
        <v>52</v>
      </c>
      <c r="T16" s="243"/>
      <c r="U16" s="6"/>
    </row>
    <row r="17" spans="1:31" ht="31.35" customHeight="1" thickBot="1">
      <c r="A17" s="244" t="s">
        <v>64</v>
      </c>
      <c r="B17" s="244"/>
      <c r="C17" s="244"/>
      <c r="D17" s="244"/>
      <c r="E17" s="244"/>
      <c r="F17" s="244"/>
      <c r="G17" s="244"/>
      <c r="H17" s="244"/>
      <c r="I17" s="244"/>
      <c r="J17" s="244"/>
      <c r="L17" s="226">
        <v>1</v>
      </c>
      <c r="M17" s="228" t="str">
        <f>入力フォーム!O59</f>
        <v>　</v>
      </c>
      <c r="N17" s="229"/>
      <c r="O17" s="230"/>
      <c r="P17" s="38" t="str">
        <f>入力フォーム!P59</f>
        <v>年</v>
      </c>
      <c r="Q17" s="231" t="str">
        <f>入力フォーム!Q59</f>
        <v/>
      </c>
      <c r="R17" s="232"/>
      <c r="S17" s="213" t="str">
        <f>入力フォーム!R59</f>
        <v/>
      </c>
      <c r="T17" s="214"/>
      <c r="U17" s="6"/>
    </row>
    <row r="18" spans="1:31" ht="31.35" customHeight="1" thickBot="1">
      <c r="A18" s="45" t="s">
        <v>49</v>
      </c>
      <c r="B18" s="236" t="s">
        <v>12</v>
      </c>
      <c r="C18" s="236"/>
      <c r="D18" s="236"/>
      <c r="E18" s="46" t="s">
        <v>13</v>
      </c>
      <c r="F18" s="45" t="s">
        <v>49</v>
      </c>
      <c r="G18" s="236" t="s">
        <v>12</v>
      </c>
      <c r="H18" s="236"/>
      <c r="I18" s="236"/>
      <c r="J18" s="47" t="s">
        <v>13</v>
      </c>
      <c r="L18" s="227"/>
      <c r="M18" s="215" t="str">
        <f>入力フォーム!O60</f>
        <v>　</v>
      </c>
      <c r="N18" s="216"/>
      <c r="O18" s="217"/>
      <c r="P18" s="37" t="str">
        <f>入力フォーム!P60</f>
        <v>年</v>
      </c>
      <c r="Q18" s="35" t="s">
        <v>53</v>
      </c>
      <c r="R18" s="218" t="str">
        <f>入力フォーム!S59</f>
        <v/>
      </c>
      <c r="S18" s="219"/>
      <c r="T18" s="220"/>
    </row>
    <row r="19" spans="1:31" ht="31.35" customHeight="1">
      <c r="A19" s="28">
        <v>1</v>
      </c>
      <c r="B19" s="237" t="str">
        <f>入力フォーム!O39</f>
        <v>　</v>
      </c>
      <c r="C19" s="237"/>
      <c r="D19" s="237"/>
      <c r="E19" s="20" t="str">
        <f>入力フォーム!P39</f>
        <v>年</v>
      </c>
      <c r="F19" s="27">
        <v>6</v>
      </c>
      <c r="G19" s="237" t="str">
        <f>入力フォーム!O44</f>
        <v>　</v>
      </c>
      <c r="H19" s="237"/>
      <c r="I19" s="237"/>
      <c r="J19" s="22" t="str">
        <f>入力フォーム!P44</f>
        <v>年</v>
      </c>
      <c r="L19" s="226">
        <v>2</v>
      </c>
      <c r="M19" s="228" t="str">
        <f>入力フォーム!O61</f>
        <v>　</v>
      </c>
      <c r="N19" s="229"/>
      <c r="O19" s="230"/>
      <c r="P19" s="38" t="str">
        <f>入力フォーム!P61</f>
        <v>年</v>
      </c>
      <c r="Q19" s="231" t="str">
        <f>入力フォーム!Q61</f>
        <v/>
      </c>
      <c r="R19" s="232"/>
      <c r="S19" s="213" t="str">
        <f>入力フォーム!R61</f>
        <v/>
      </c>
      <c r="T19" s="214"/>
    </row>
    <row r="20" spans="1:31" ht="31.35" customHeight="1" thickBot="1">
      <c r="A20" s="29">
        <v>2</v>
      </c>
      <c r="B20" s="223" t="str">
        <f>入力フォーム!O40</f>
        <v>　</v>
      </c>
      <c r="C20" s="224"/>
      <c r="D20" s="225"/>
      <c r="E20" s="19" t="str">
        <f>入力フォーム!P40</f>
        <v>年</v>
      </c>
      <c r="F20" s="31">
        <v>7</v>
      </c>
      <c r="G20" s="223" t="str">
        <f>入力フォーム!O45</f>
        <v>　</v>
      </c>
      <c r="H20" s="224"/>
      <c r="I20" s="225"/>
      <c r="J20" s="23" t="str">
        <f>入力フォーム!P45</f>
        <v>年</v>
      </c>
      <c r="L20" s="227"/>
      <c r="M20" s="215" t="str">
        <f>入力フォーム!O62</f>
        <v>　</v>
      </c>
      <c r="N20" s="216"/>
      <c r="O20" s="217"/>
      <c r="P20" s="37" t="str">
        <f>入力フォーム!P62</f>
        <v>年</v>
      </c>
      <c r="Q20" s="35" t="s">
        <v>53</v>
      </c>
      <c r="R20" s="218" t="str">
        <f>入力フォーム!S61</f>
        <v/>
      </c>
      <c r="S20" s="219"/>
      <c r="T20" s="220"/>
    </row>
    <row r="21" spans="1:31" ht="31.35" customHeight="1">
      <c r="A21" s="29">
        <v>3</v>
      </c>
      <c r="B21" s="223" t="str">
        <f>入力フォーム!O41</f>
        <v>　</v>
      </c>
      <c r="C21" s="224"/>
      <c r="D21" s="225"/>
      <c r="E21" s="19" t="str">
        <f>入力フォーム!P41</f>
        <v>年</v>
      </c>
      <c r="F21" s="31">
        <v>8</v>
      </c>
      <c r="G21" s="223" t="str">
        <f>入力フォーム!O46</f>
        <v>　</v>
      </c>
      <c r="H21" s="224"/>
      <c r="I21" s="225"/>
      <c r="J21" s="23" t="str">
        <f>入力フォーム!P46</f>
        <v>年</v>
      </c>
      <c r="L21" s="226">
        <v>3</v>
      </c>
      <c r="M21" s="228" t="str">
        <f>入力フォーム!O63</f>
        <v>　</v>
      </c>
      <c r="N21" s="229"/>
      <c r="O21" s="230"/>
      <c r="P21" s="38" t="str">
        <f>入力フォーム!P63</f>
        <v>年</v>
      </c>
      <c r="Q21" s="231" t="str">
        <f>入力フォーム!Q63</f>
        <v/>
      </c>
      <c r="R21" s="232"/>
      <c r="S21" s="213" t="str">
        <f>入力フォーム!R63</f>
        <v/>
      </c>
      <c r="T21" s="214"/>
    </row>
    <row r="22" spans="1:31" ht="31.35" customHeight="1" thickBot="1">
      <c r="A22" s="28">
        <v>4</v>
      </c>
      <c r="B22" s="223" t="str">
        <f>入力フォーム!O42</f>
        <v>　</v>
      </c>
      <c r="C22" s="224"/>
      <c r="D22" s="225"/>
      <c r="E22" s="20" t="str">
        <f>入力フォーム!P42</f>
        <v>年</v>
      </c>
      <c r="F22" s="27">
        <v>9</v>
      </c>
      <c r="G22" s="223" t="str">
        <f>入力フォーム!O47</f>
        <v>　</v>
      </c>
      <c r="H22" s="224"/>
      <c r="I22" s="225"/>
      <c r="J22" s="22" t="str">
        <f>入力フォーム!P47</f>
        <v>年</v>
      </c>
      <c r="L22" s="227"/>
      <c r="M22" s="215" t="str">
        <f>入力フォーム!O64</f>
        <v>　</v>
      </c>
      <c r="N22" s="216"/>
      <c r="O22" s="217"/>
      <c r="P22" s="37" t="str">
        <f>入力フォーム!P64</f>
        <v>年</v>
      </c>
      <c r="Q22" s="35" t="s">
        <v>53</v>
      </c>
      <c r="R22" s="218" t="str">
        <f>入力フォーム!S63</f>
        <v/>
      </c>
      <c r="S22" s="219"/>
      <c r="T22" s="220"/>
    </row>
    <row r="23" spans="1:31" ht="31.35" customHeight="1" thickBot="1">
      <c r="A23" s="30">
        <v>5</v>
      </c>
      <c r="B23" s="218" t="str">
        <f>入力フォーム!O43</f>
        <v>　</v>
      </c>
      <c r="C23" s="219"/>
      <c r="D23" s="235"/>
      <c r="E23" s="21" t="str">
        <f>入力フォーム!P43</f>
        <v>年</v>
      </c>
      <c r="F23" s="32">
        <v>10</v>
      </c>
      <c r="G23" s="218" t="str">
        <f>入力フォーム!O48</f>
        <v>　</v>
      </c>
      <c r="H23" s="219"/>
      <c r="I23" s="235"/>
      <c r="J23" s="24" t="str">
        <f>入力フォーム!P48</f>
        <v>年</v>
      </c>
      <c r="L23" s="226">
        <v>4</v>
      </c>
      <c r="M23" s="228" t="str">
        <f>入力フォーム!O65</f>
        <v>　</v>
      </c>
      <c r="N23" s="229"/>
      <c r="O23" s="230"/>
      <c r="P23" s="38" t="str">
        <f>入力フォーム!P65</f>
        <v>年</v>
      </c>
      <c r="Q23" s="231" t="str">
        <f>入力フォーム!Q65</f>
        <v/>
      </c>
      <c r="R23" s="232"/>
      <c r="S23" s="213" t="str">
        <f>入力フォーム!R65</f>
        <v/>
      </c>
      <c r="T23" s="214"/>
    </row>
    <row r="24" spans="1:31" ht="31.35" customHeight="1" thickBot="1">
      <c r="L24" s="227"/>
      <c r="M24" s="215" t="str">
        <f>入力フォーム!O66</f>
        <v>　</v>
      </c>
      <c r="N24" s="216"/>
      <c r="O24" s="217"/>
      <c r="P24" s="36" t="str">
        <f>入力フォーム!P66</f>
        <v>年</v>
      </c>
      <c r="Q24" s="35" t="s">
        <v>53</v>
      </c>
      <c r="R24" s="218" t="str">
        <f>入力フォーム!S65</f>
        <v/>
      </c>
      <c r="S24" s="219"/>
      <c r="T24" s="220"/>
    </row>
    <row r="25" spans="1:31" ht="31.35" customHeight="1" thickBot="1">
      <c r="A25" s="221" t="s">
        <v>48</v>
      </c>
      <c r="B25" s="221"/>
      <c r="C25" s="221"/>
      <c r="D25" s="221"/>
      <c r="E25" s="221"/>
      <c r="F25" s="221"/>
      <c r="G25" s="221"/>
      <c r="H25" s="221"/>
      <c r="I25" s="221"/>
      <c r="J25" s="221"/>
    </row>
    <row r="26" spans="1:31" ht="21.6" customHeight="1" thickBot="1">
      <c r="A26" s="1" t="s">
        <v>14</v>
      </c>
      <c r="B26" s="1"/>
      <c r="C26" s="1"/>
      <c r="D26" s="1"/>
      <c r="E26" s="1"/>
      <c r="L26" s="207" t="str">
        <f>入力フォーム!T71</f>
        <v>①団体戦の登録人数（ 0）人×５００円＝（　0　）円</v>
      </c>
      <c r="M26" s="208"/>
      <c r="N26" s="208"/>
      <c r="O26" s="208"/>
      <c r="P26" s="208"/>
      <c r="Q26" s="208"/>
      <c r="R26" s="208"/>
      <c r="S26" s="208"/>
      <c r="T26" s="209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</row>
    <row r="27" spans="1:31" ht="19.350000000000001" customHeight="1" thickBot="1">
      <c r="A27" s="233" t="str">
        <f>入力フォーム!O15</f>
        <v/>
      </c>
      <c r="B27" s="233"/>
      <c r="C27" s="233"/>
      <c r="D27" s="233"/>
      <c r="E27" s="1"/>
      <c r="L27" s="207" t="str">
        <f>入力フォーム!T72</f>
        <v>②団体戦登録メンバー以外の個人戦シングルスの出場人数（　0　）人×５００円＝（　0　）円</v>
      </c>
      <c r="M27" s="208"/>
      <c r="N27" s="208"/>
      <c r="O27" s="208"/>
      <c r="P27" s="208"/>
      <c r="Q27" s="208"/>
      <c r="R27" s="208"/>
      <c r="S27" s="208"/>
      <c r="T27" s="209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</row>
    <row r="28" spans="1:31" ht="21.6" customHeight="1" thickBot="1">
      <c r="A28" s="1"/>
      <c r="B28" s="1"/>
      <c r="C28" s="1"/>
      <c r="D28" s="1"/>
      <c r="E28" s="50" t="s">
        <v>153</v>
      </c>
      <c r="F28" s="51"/>
      <c r="G28" s="222" t="str">
        <f>入力フォーム!O14</f>
        <v/>
      </c>
      <c r="H28" s="222"/>
      <c r="I28" s="222"/>
      <c r="J28" s="3"/>
      <c r="L28" s="207" t="str">
        <f>入力フォーム!T73</f>
        <v>③団体戦登録メンバー以外の個人戦ダブルスの出場人数（　0　）人×５００円＝（　0　）円</v>
      </c>
      <c r="M28" s="208"/>
      <c r="N28" s="208"/>
      <c r="O28" s="208"/>
      <c r="P28" s="208"/>
      <c r="Q28" s="208"/>
      <c r="R28" s="208"/>
      <c r="S28" s="208"/>
      <c r="T28" s="209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9.350000000000001" customHeight="1" thickBot="1">
      <c r="A29" s="1" t="s">
        <v>15</v>
      </c>
      <c r="B29" s="1"/>
      <c r="C29" s="1"/>
      <c r="D29" s="1"/>
      <c r="E29" s="1"/>
      <c r="L29" s="210" t="str">
        <f>入力フォーム!T74</f>
        <v>参加費合計①＋②＋③＝（　0　）円</v>
      </c>
      <c r="M29" s="211"/>
      <c r="N29" s="211"/>
      <c r="O29" s="211"/>
      <c r="P29" s="211"/>
      <c r="Q29" s="211"/>
      <c r="R29" s="211"/>
      <c r="S29" s="211"/>
      <c r="T29" s="212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</row>
    <row r="30" spans="1:31" ht="21.6" customHeight="1">
      <c r="L30" s="26"/>
      <c r="M30" s="26"/>
      <c r="N30" s="26"/>
      <c r="O30" s="26"/>
      <c r="P30" s="26"/>
      <c r="Q30" s="26"/>
      <c r="R30" s="26"/>
      <c r="S30" s="26"/>
      <c r="T30" s="26"/>
    </row>
    <row r="31" spans="1:31" ht="19.350000000000001" customHeight="1"/>
    <row r="32" spans="1:31" ht="21.6" customHeight="1"/>
    <row r="33" spans="7:7" ht="19.350000000000001" customHeight="1"/>
    <row r="34" spans="7:7" ht="5.25" customHeight="1"/>
    <row r="35" spans="7:7" ht="15" customHeight="1"/>
    <row r="36" spans="7:7" ht="15" customHeight="1"/>
    <row r="37" spans="7:7" ht="5.0999999999999996" customHeight="1"/>
    <row r="38" spans="7:7" ht="16.5" customHeight="1"/>
    <row r="39" spans="7:7" ht="16.5" customHeight="1"/>
    <row r="40" spans="7:7" ht="16.5" customHeight="1"/>
    <row r="41" spans="7:7" ht="22.5" customHeight="1"/>
    <row r="42" spans="7:7" ht="19.5" customHeight="1"/>
    <row r="43" spans="7:7" ht="15.75" customHeight="1"/>
    <row r="44" spans="7:7" ht="18" customHeight="1"/>
    <row r="48" spans="7:7">
      <c r="G48" s="2"/>
    </row>
  </sheetData>
  <sheetProtection sheet="1" objects="1" scenarios="1"/>
  <mergeCells count="122">
    <mergeCell ref="B4:F4"/>
    <mergeCell ref="G4:G5"/>
    <mergeCell ref="H4:J5"/>
    <mergeCell ref="M4:O4"/>
    <mergeCell ref="Q4:R4"/>
    <mergeCell ref="S4:T4"/>
    <mergeCell ref="A1:J1"/>
    <mergeCell ref="L1:T1"/>
    <mergeCell ref="B3:D3"/>
    <mergeCell ref="E3:F3"/>
    <mergeCell ref="G3:J3"/>
    <mergeCell ref="M3:T3"/>
    <mergeCell ref="Q5:R5"/>
    <mergeCell ref="S5:T5"/>
    <mergeCell ref="B5:F5"/>
    <mergeCell ref="L5:L6"/>
    <mergeCell ref="M5:O6"/>
    <mergeCell ref="P5:P6"/>
    <mergeCell ref="B6:F6"/>
    <mergeCell ref="H6:J6"/>
    <mergeCell ref="R6:T6"/>
    <mergeCell ref="P7:P8"/>
    <mergeCell ref="Q7:R7"/>
    <mergeCell ref="S7:T7"/>
    <mergeCell ref="B8:C8"/>
    <mergeCell ref="E8:F8"/>
    <mergeCell ref="H8:J8"/>
    <mergeCell ref="R8:T8"/>
    <mergeCell ref="B7:C7"/>
    <mergeCell ref="D7:D8"/>
    <mergeCell ref="E7:F7"/>
    <mergeCell ref="H7:J7"/>
    <mergeCell ref="L7:L8"/>
    <mergeCell ref="M7:O8"/>
    <mergeCell ref="A9:A12"/>
    <mergeCell ref="C9:F9"/>
    <mergeCell ref="G9:G10"/>
    <mergeCell ref="H9:H10"/>
    <mergeCell ref="I9:I10"/>
    <mergeCell ref="J9:J10"/>
    <mergeCell ref="C10:F10"/>
    <mergeCell ref="C11:F11"/>
    <mergeCell ref="H11:J11"/>
    <mergeCell ref="C12:J12"/>
    <mergeCell ref="L11:L12"/>
    <mergeCell ref="M11:O12"/>
    <mergeCell ref="P11:P12"/>
    <mergeCell ref="Q11:R11"/>
    <mergeCell ref="S11:T11"/>
    <mergeCell ref="R12:T12"/>
    <mergeCell ref="L9:L10"/>
    <mergeCell ref="M9:O10"/>
    <mergeCell ref="P9:P10"/>
    <mergeCell ref="Q9:R9"/>
    <mergeCell ref="S9:T9"/>
    <mergeCell ref="R10:T10"/>
    <mergeCell ref="L13:L14"/>
    <mergeCell ref="M13:O14"/>
    <mergeCell ref="P13:P14"/>
    <mergeCell ref="Q13:R13"/>
    <mergeCell ref="S13:T13"/>
    <mergeCell ref="R14:T14"/>
    <mergeCell ref="A13:A15"/>
    <mergeCell ref="C13:F13"/>
    <mergeCell ref="G13:G14"/>
    <mergeCell ref="H13:H14"/>
    <mergeCell ref="I13:I14"/>
    <mergeCell ref="J13:J14"/>
    <mergeCell ref="C14:F14"/>
    <mergeCell ref="C15:F15"/>
    <mergeCell ref="G15:J15"/>
    <mergeCell ref="A16:J16"/>
    <mergeCell ref="M16:O16"/>
    <mergeCell ref="Q16:R16"/>
    <mergeCell ref="S16:T16"/>
    <mergeCell ref="A17:J17"/>
    <mergeCell ref="L17:L18"/>
    <mergeCell ref="M17:O17"/>
    <mergeCell ref="Q17:R17"/>
    <mergeCell ref="S17:T17"/>
    <mergeCell ref="S19:T19"/>
    <mergeCell ref="B20:D20"/>
    <mergeCell ref="G20:I20"/>
    <mergeCell ref="M20:O20"/>
    <mergeCell ref="R20:T20"/>
    <mergeCell ref="B18:D18"/>
    <mergeCell ref="G18:I18"/>
    <mergeCell ref="M18:O18"/>
    <mergeCell ref="R18:T18"/>
    <mergeCell ref="B19:D19"/>
    <mergeCell ref="G19:I19"/>
    <mergeCell ref="L19:L20"/>
    <mergeCell ref="M19:O19"/>
    <mergeCell ref="Q19:R19"/>
    <mergeCell ref="B21:D21"/>
    <mergeCell ref="G21:I21"/>
    <mergeCell ref="L21:L22"/>
    <mergeCell ref="M21:O21"/>
    <mergeCell ref="Q21:R21"/>
    <mergeCell ref="S21:T21"/>
    <mergeCell ref="A27:D27"/>
    <mergeCell ref="V26:AE26"/>
    <mergeCell ref="V27:AE27"/>
    <mergeCell ref="B22:D22"/>
    <mergeCell ref="G22:I22"/>
    <mergeCell ref="M22:O22"/>
    <mergeCell ref="R22:T22"/>
    <mergeCell ref="B23:D23"/>
    <mergeCell ref="G23:I23"/>
    <mergeCell ref="L23:L24"/>
    <mergeCell ref="M23:O23"/>
    <mergeCell ref="Q23:R23"/>
    <mergeCell ref="V29:AE29"/>
    <mergeCell ref="L28:T28"/>
    <mergeCell ref="L27:T27"/>
    <mergeCell ref="L29:T29"/>
    <mergeCell ref="S23:T23"/>
    <mergeCell ref="M24:O24"/>
    <mergeCell ref="R24:T24"/>
    <mergeCell ref="A25:J25"/>
    <mergeCell ref="L26:T26"/>
    <mergeCell ref="G28:I28"/>
  </mergeCells>
  <phoneticPr fontId="2"/>
  <pageMargins left="0.59055118110236227" right="0.39370078740157483" top="0.59055118110236227" bottom="0.39370078740157483" header="0.51181102362204722" footer="0.51181102362204722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8"/>
  <sheetViews>
    <sheetView view="pageBreakPreview" zoomScale="75" zoomScaleNormal="100" zoomScaleSheetLayoutView="75" workbookViewId="0">
      <selection activeCell="K7" sqref="K7"/>
    </sheetView>
  </sheetViews>
  <sheetFormatPr defaultColWidth="10.875" defaultRowHeight="13.5"/>
  <cols>
    <col min="1" max="10" width="10" customWidth="1"/>
    <col min="11" max="20" width="8.875" customWidth="1"/>
    <col min="21" max="21" width="8.875" hidden="1" customWidth="1"/>
    <col min="22" max="256" width="8.875" customWidth="1"/>
  </cols>
  <sheetData>
    <row r="1" spans="1:22" ht="31.35" customHeight="1" thickTop="1" thickBot="1">
      <c r="A1" s="310" t="s">
        <v>156</v>
      </c>
      <c r="B1" s="310"/>
      <c r="C1" s="310"/>
      <c r="D1" s="310"/>
      <c r="E1" s="310"/>
      <c r="F1" s="310"/>
      <c r="G1" s="310"/>
      <c r="H1" s="310"/>
      <c r="I1" s="310"/>
      <c r="J1" s="310"/>
      <c r="L1" s="373" t="s">
        <v>165</v>
      </c>
      <c r="M1" s="374"/>
      <c r="N1" s="374"/>
      <c r="O1" s="374"/>
      <c r="P1" s="374"/>
      <c r="Q1" s="374"/>
      <c r="R1" s="374"/>
      <c r="S1" s="374"/>
      <c r="T1" s="374"/>
      <c r="U1" s="375"/>
    </row>
    <row r="2" spans="1:22" ht="5.0999999999999996" customHeight="1" thickTop="1" thickBot="1"/>
    <row r="3" spans="1:22" ht="31.35" customHeight="1" thickBot="1">
      <c r="A3" s="18" t="s">
        <v>0</v>
      </c>
      <c r="B3" s="376" t="s">
        <v>17</v>
      </c>
      <c r="C3" s="376"/>
      <c r="D3" s="376"/>
      <c r="E3" s="317" t="s">
        <v>16</v>
      </c>
      <c r="F3" s="317"/>
      <c r="G3" s="318" t="s">
        <v>29</v>
      </c>
      <c r="H3" s="319"/>
      <c r="I3" s="319"/>
      <c r="J3" s="320"/>
      <c r="L3" s="33" t="s">
        <v>21</v>
      </c>
      <c r="M3" s="321" t="s">
        <v>50</v>
      </c>
      <c r="N3" s="321"/>
      <c r="O3" s="321"/>
      <c r="P3" s="321"/>
      <c r="Q3" s="321"/>
      <c r="R3" s="321"/>
      <c r="S3" s="321"/>
      <c r="T3" s="321"/>
      <c r="U3" s="321"/>
    </row>
    <row r="4" spans="1:22" ht="31.35" customHeight="1" thickBot="1">
      <c r="A4" s="10" t="s">
        <v>19</v>
      </c>
      <c r="B4" s="304" t="s">
        <v>33</v>
      </c>
      <c r="C4" s="305"/>
      <c r="D4" s="305"/>
      <c r="E4" s="305"/>
      <c r="F4" s="305"/>
      <c r="G4" s="278" t="s">
        <v>4</v>
      </c>
      <c r="H4" s="245" t="s">
        <v>30</v>
      </c>
      <c r="I4" s="246"/>
      <c r="J4" s="306"/>
      <c r="L4" s="42" t="s">
        <v>22</v>
      </c>
      <c r="M4" s="239" t="s">
        <v>12</v>
      </c>
      <c r="N4" s="239"/>
      <c r="O4" s="239"/>
      <c r="P4" s="43" t="s">
        <v>13</v>
      </c>
      <c r="Q4" s="240" t="s">
        <v>51</v>
      </c>
      <c r="R4" s="241"/>
      <c r="S4" s="242" t="s">
        <v>52</v>
      </c>
      <c r="T4" s="372"/>
      <c r="U4" s="44" t="s">
        <v>54</v>
      </c>
    </row>
    <row r="5" spans="1:22" ht="31.35" customHeight="1">
      <c r="A5" s="11" t="s">
        <v>1</v>
      </c>
      <c r="B5" s="377" t="s">
        <v>34</v>
      </c>
      <c r="C5" s="237"/>
      <c r="D5" s="237"/>
      <c r="E5" s="237"/>
      <c r="F5" s="307"/>
      <c r="G5" s="279"/>
      <c r="H5" s="307"/>
      <c r="I5" s="308"/>
      <c r="J5" s="309"/>
      <c r="L5" s="226">
        <v>1</v>
      </c>
      <c r="M5" s="245" t="s">
        <v>71</v>
      </c>
      <c r="N5" s="246"/>
      <c r="O5" s="247"/>
      <c r="P5" s="273" t="s">
        <v>28</v>
      </c>
      <c r="Q5" s="340"/>
      <c r="R5" s="341"/>
      <c r="S5" s="232"/>
      <c r="T5" s="329"/>
      <c r="U5" s="348" t="s">
        <v>23</v>
      </c>
    </row>
    <row r="6" spans="1:22" ht="31.35" customHeight="1" thickBot="1">
      <c r="A6" s="12" t="s">
        <v>2</v>
      </c>
      <c r="B6" s="378" t="s">
        <v>58</v>
      </c>
      <c r="C6" s="378"/>
      <c r="D6" s="378"/>
      <c r="E6" s="378"/>
      <c r="F6" s="378"/>
      <c r="G6" s="13" t="s">
        <v>6</v>
      </c>
      <c r="H6" s="223" t="s">
        <v>31</v>
      </c>
      <c r="I6" s="224"/>
      <c r="J6" s="328"/>
      <c r="L6" s="227"/>
      <c r="M6" s="248"/>
      <c r="N6" s="249"/>
      <c r="O6" s="250"/>
      <c r="P6" s="274"/>
      <c r="Q6" s="35" t="s">
        <v>53</v>
      </c>
      <c r="R6" s="345" t="s">
        <v>59</v>
      </c>
      <c r="S6" s="346"/>
      <c r="T6" s="347"/>
      <c r="U6" s="349"/>
    </row>
    <row r="7" spans="1:22" ht="31.35" customHeight="1" thickBot="1">
      <c r="A7" s="14" t="s">
        <v>19</v>
      </c>
      <c r="B7" s="379" t="s">
        <v>37</v>
      </c>
      <c r="C7" s="380"/>
      <c r="D7" s="302" t="s">
        <v>32</v>
      </c>
      <c r="E7" s="380"/>
      <c r="F7" s="381"/>
      <c r="G7" s="15" t="s">
        <v>18</v>
      </c>
      <c r="H7" s="302" t="s">
        <v>41</v>
      </c>
      <c r="I7" s="302"/>
      <c r="J7" s="303"/>
      <c r="L7" s="226">
        <v>2</v>
      </c>
      <c r="M7" s="245" t="s">
        <v>75</v>
      </c>
      <c r="N7" s="246"/>
      <c r="O7" s="247"/>
      <c r="P7" s="273" t="s">
        <v>28</v>
      </c>
      <c r="Q7" s="340"/>
      <c r="R7" s="341"/>
      <c r="S7" s="232"/>
      <c r="T7" s="329"/>
      <c r="U7" s="348" t="s">
        <v>23</v>
      </c>
    </row>
    <row r="8" spans="1:22" ht="31.35" customHeight="1" thickBot="1">
      <c r="A8" s="16" t="s">
        <v>3</v>
      </c>
      <c r="B8" s="293" t="s">
        <v>36</v>
      </c>
      <c r="C8" s="294"/>
      <c r="D8" s="249"/>
      <c r="E8" s="294"/>
      <c r="F8" s="295"/>
      <c r="G8" s="90" t="s">
        <v>5</v>
      </c>
      <c r="H8" s="382" t="s">
        <v>40</v>
      </c>
      <c r="I8" s="383"/>
      <c r="J8" s="384"/>
      <c r="L8" s="227"/>
      <c r="M8" s="248"/>
      <c r="N8" s="249"/>
      <c r="O8" s="250"/>
      <c r="P8" s="274"/>
      <c r="Q8" s="35" t="s">
        <v>53</v>
      </c>
      <c r="R8" s="345" t="s">
        <v>59</v>
      </c>
      <c r="S8" s="346"/>
      <c r="T8" s="347"/>
      <c r="U8" s="349"/>
    </row>
    <row r="9" spans="1:22" ht="31.35" customHeight="1">
      <c r="A9" s="253" t="s">
        <v>20</v>
      </c>
      <c r="B9" s="8" t="s">
        <v>19</v>
      </c>
      <c r="C9" s="275" t="s">
        <v>39</v>
      </c>
      <c r="D9" s="276"/>
      <c r="E9" s="276"/>
      <c r="F9" s="277"/>
      <c r="G9" s="385" t="s">
        <v>10</v>
      </c>
      <c r="H9" s="365" t="s">
        <v>35</v>
      </c>
      <c r="I9" s="367" t="s">
        <v>11</v>
      </c>
      <c r="J9" s="369">
        <v>41</v>
      </c>
      <c r="L9" s="226">
        <v>3</v>
      </c>
      <c r="M9" s="245"/>
      <c r="N9" s="246"/>
      <c r="O9" s="247"/>
      <c r="P9" s="273" t="s">
        <v>24</v>
      </c>
      <c r="Q9" s="340"/>
      <c r="R9" s="341"/>
      <c r="S9" s="232"/>
      <c r="T9" s="329"/>
      <c r="U9" s="348" t="s">
        <v>23</v>
      </c>
    </row>
    <row r="10" spans="1:22" ht="31.35" customHeight="1" thickBot="1">
      <c r="A10" s="254"/>
      <c r="B10" s="4" t="s">
        <v>7</v>
      </c>
      <c r="C10" s="286" t="s">
        <v>38</v>
      </c>
      <c r="D10" s="286"/>
      <c r="E10" s="286"/>
      <c r="F10" s="286"/>
      <c r="G10" s="386"/>
      <c r="H10" s="366"/>
      <c r="I10" s="368"/>
      <c r="J10" s="370"/>
      <c r="L10" s="227"/>
      <c r="M10" s="248"/>
      <c r="N10" s="249"/>
      <c r="O10" s="250"/>
      <c r="P10" s="274"/>
      <c r="Q10" s="35" t="s">
        <v>53</v>
      </c>
      <c r="R10" s="345" t="s">
        <v>59</v>
      </c>
      <c r="S10" s="346"/>
      <c r="T10" s="347"/>
      <c r="U10" s="349"/>
    </row>
    <row r="11" spans="1:22" ht="31.35" customHeight="1" thickBot="1">
      <c r="A11" s="254"/>
      <c r="B11" s="5" t="s">
        <v>8</v>
      </c>
      <c r="C11" s="371" t="s">
        <v>60</v>
      </c>
      <c r="D11" s="371"/>
      <c r="E11" s="371"/>
      <c r="F11" s="371"/>
      <c r="G11" s="89" t="s">
        <v>4</v>
      </c>
      <c r="H11" s="353" t="s">
        <v>56</v>
      </c>
      <c r="I11" s="354"/>
      <c r="J11" s="355"/>
      <c r="L11" s="226">
        <v>4</v>
      </c>
      <c r="M11" s="334"/>
      <c r="N11" s="335"/>
      <c r="O11" s="336"/>
      <c r="P11" s="251" t="s">
        <v>24</v>
      </c>
      <c r="Q11" s="340"/>
      <c r="R11" s="341"/>
      <c r="S11" s="232"/>
      <c r="T11" s="329"/>
      <c r="U11" s="348" t="s">
        <v>23</v>
      </c>
    </row>
    <row r="12" spans="1:22" ht="31.35" customHeight="1" thickBot="1">
      <c r="A12" s="255"/>
      <c r="B12" s="7" t="s">
        <v>9</v>
      </c>
      <c r="C12" s="356" t="s">
        <v>62</v>
      </c>
      <c r="D12" s="357"/>
      <c r="E12" s="357"/>
      <c r="F12" s="357"/>
      <c r="G12" s="357"/>
      <c r="H12" s="357"/>
      <c r="I12" s="357"/>
      <c r="J12" s="358"/>
      <c r="L12" s="227"/>
      <c r="M12" s="337"/>
      <c r="N12" s="338"/>
      <c r="O12" s="339"/>
      <c r="P12" s="252"/>
      <c r="Q12" s="34" t="s">
        <v>53</v>
      </c>
      <c r="R12" s="345" t="s">
        <v>59</v>
      </c>
      <c r="S12" s="346"/>
      <c r="T12" s="347"/>
      <c r="U12" s="349"/>
    </row>
    <row r="13" spans="1:22" ht="31.35" customHeight="1">
      <c r="A13" s="253" t="s">
        <v>25</v>
      </c>
      <c r="B13" s="8" t="s">
        <v>19</v>
      </c>
      <c r="C13" s="359" t="s">
        <v>43</v>
      </c>
      <c r="D13" s="360"/>
      <c r="E13" s="360"/>
      <c r="F13" s="360"/>
      <c r="G13" s="361" t="s">
        <v>10</v>
      </c>
      <c r="H13" s="363" t="s">
        <v>35</v>
      </c>
      <c r="I13" s="264" t="s">
        <v>11</v>
      </c>
      <c r="J13" s="266">
        <v>38</v>
      </c>
      <c r="L13" s="226">
        <v>5</v>
      </c>
      <c r="M13" s="334"/>
      <c r="N13" s="335"/>
      <c r="O13" s="336"/>
      <c r="P13" s="251" t="s">
        <v>24</v>
      </c>
      <c r="Q13" s="340"/>
      <c r="R13" s="341"/>
      <c r="S13" s="232"/>
      <c r="T13" s="329"/>
      <c r="U13" s="348" t="s">
        <v>23</v>
      </c>
    </row>
    <row r="14" spans="1:22" ht="31.35" customHeight="1" thickBot="1">
      <c r="A14" s="254"/>
      <c r="B14" s="4" t="s">
        <v>7</v>
      </c>
      <c r="C14" s="267" t="s">
        <v>42</v>
      </c>
      <c r="D14" s="267"/>
      <c r="E14" s="267"/>
      <c r="F14" s="364"/>
      <c r="G14" s="362"/>
      <c r="H14" s="262"/>
      <c r="I14" s="264"/>
      <c r="J14" s="266"/>
      <c r="L14" s="227"/>
      <c r="M14" s="337"/>
      <c r="N14" s="338"/>
      <c r="O14" s="339"/>
      <c r="P14" s="252"/>
      <c r="Q14" s="35" t="s">
        <v>53</v>
      </c>
      <c r="R14" s="345" t="s">
        <v>59</v>
      </c>
      <c r="S14" s="346"/>
      <c r="T14" s="347"/>
      <c r="U14" s="349"/>
    </row>
    <row r="15" spans="1:22" ht="31.35" customHeight="1" thickBot="1">
      <c r="A15" s="255"/>
      <c r="B15" s="9" t="s">
        <v>26</v>
      </c>
      <c r="C15" s="344" t="s">
        <v>65</v>
      </c>
      <c r="D15" s="268"/>
      <c r="E15" s="268"/>
      <c r="F15" s="269"/>
      <c r="G15" s="270" t="s">
        <v>55</v>
      </c>
      <c r="H15" s="271"/>
      <c r="I15" s="272"/>
      <c r="J15" s="272"/>
    </row>
    <row r="16" spans="1:22" ht="31.35" customHeight="1" thickBot="1">
      <c r="A16" s="238" t="s">
        <v>27</v>
      </c>
      <c r="B16" s="238"/>
      <c r="C16" s="238"/>
      <c r="D16" s="238"/>
      <c r="E16" s="238"/>
      <c r="F16" s="238"/>
      <c r="G16" s="238"/>
      <c r="H16" s="238"/>
      <c r="I16" s="238"/>
      <c r="J16" s="238"/>
      <c r="L16" s="42" t="s">
        <v>63</v>
      </c>
      <c r="M16" s="239" t="s">
        <v>12</v>
      </c>
      <c r="N16" s="239"/>
      <c r="O16" s="239"/>
      <c r="P16" s="43" t="s">
        <v>13</v>
      </c>
      <c r="Q16" s="240" t="s">
        <v>51</v>
      </c>
      <c r="R16" s="241"/>
      <c r="S16" s="242" t="s">
        <v>52</v>
      </c>
      <c r="T16" s="372"/>
      <c r="U16" s="44" t="s">
        <v>54</v>
      </c>
      <c r="V16" s="6"/>
    </row>
    <row r="17" spans="1:22" ht="31.35" customHeight="1" thickBot="1">
      <c r="A17" s="244" t="s">
        <v>64</v>
      </c>
      <c r="B17" s="244"/>
      <c r="C17" s="244"/>
      <c r="D17" s="244"/>
      <c r="E17" s="244"/>
      <c r="F17" s="244"/>
      <c r="G17" s="244"/>
      <c r="H17" s="244"/>
      <c r="I17" s="244"/>
      <c r="J17" s="244"/>
      <c r="L17" s="226">
        <v>1</v>
      </c>
      <c r="M17" s="228" t="s">
        <v>72</v>
      </c>
      <c r="N17" s="229"/>
      <c r="O17" s="230"/>
      <c r="P17" s="38" t="s">
        <v>70</v>
      </c>
      <c r="Q17" s="340"/>
      <c r="R17" s="341"/>
      <c r="S17" s="232"/>
      <c r="T17" s="329"/>
      <c r="U17" s="350" t="s">
        <v>23</v>
      </c>
      <c r="V17" s="6"/>
    </row>
    <row r="18" spans="1:22" ht="31.35" customHeight="1" thickBot="1">
      <c r="A18" s="45" t="s">
        <v>49</v>
      </c>
      <c r="B18" s="236" t="s">
        <v>12</v>
      </c>
      <c r="C18" s="236"/>
      <c r="D18" s="236"/>
      <c r="E18" s="46" t="s">
        <v>13</v>
      </c>
      <c r="F18" s="45" t="s">
        <v>49</v>
      </c>
      <c r="G18" s="236" t="s">
        <v>12</v>
      </c>
      <c r="H18" s="236"/>
      <c r="I18" s="236"/>
      <c r="J18" s="47" t="s">
        <v>13</v>
      </c>
      <c r="L18" s="227"/>
      <c r="M18" s="248" t="s">
        <v>73</v>
      </c>
      <c r="N18" s="249"/>
      <c r="O18" s="250"/>
      <c r="P18" s="37" t="s">
        <v>70</v>
      </c>
      <c r="Q18" s="35" t="s">
        <v>53</v>
      </c>
      <c r="R18" s="345" t="s">
        <v>59</v>
      </c>
      <c r="S18" s="346"/>
      <c r="T18" s="347"/>
      <c r="U18" s="351"/>
    </row>
    <row r="19" spans="1:22" ht="31.35" customHeight="1">
      <c r="A19" s="28">
        <v>1</v>
      </c>
      <c r="B19" s="237" t="s">
        <v>44</v>
      </c>
      <c r="C19" s="237"/>
      <c r="D19" s="237"/>
      <c r="E19" s="20" t="s">
        <v>70</v>
      </c>
      <c r="F19" s="27">
        <v>6</v>
      </c>
      <c r="G19" s="352" t="s">
        <v>57</v>
      </c>
      <c r="H19" s="341"/>
      <c r="I19" s="341"/>
      <c r="J19" s="22" t="s">
        <v>70</v>
      </c>
      <c r="L19" s="226">
        <v>2</v>
      </c>
      <c r="M19" s="228" t="s">
        <v>57</v>
      </c>
      <c r="N19" s="229"/>
      <c r="O19" s="230"/>
      <c r="P19" s="38" t="s">
        <v>70</v>
      </c>
      <c r="Q19" s="340"/>
      <c r="R19" s="341"/>
      <c r="S19" s="232"/>
      <c r="T19" s="329"/>
      <c r="U19" s="350" t="s">
        <v>23</v>
      </c>
    </row>
    <row r="20" spans="1:22" ht="31.35" customHeight="1" thickBot="1">
      <c r="A20" s="29">
        <v>2</v>
      </c>
      <c r="B20" s="342" t="s">
        <v>45</v>
      </c>
      <c r="C20" s="343"/>
      <c r="D20" s="343"/>
      <c r="E20" s="19" t="s">
        <v>70</v>
      </c>
      <c r="F20" s="31">
        <v>7</v>
      </c>
      <c r="G20" s="237" t="s">
        <v>66</v>
      </c>
      <c r="H20" s="330"/>
      <c r="I20" s="330"/>
      <c r="J20" s="23" t="s">
        <v>70</v>
      </c>
      <c r="L20" s="227"/>
      <c r="M20" s="248" t="s">
        <v>74</v>
      </c>
      <c r="N20" s="249"/>
      <c r="O20" s="250"/>
      <c r="P20" s="37" t="s">
        <v>70</v>
      </c>
      <c r="Q20" s="35" t="s">
        <v>53</v>
      </c>
      <c r="R20" s="345" t="s">
        <v>59</v>
      </c>
      <c r="S20" s="346"/>
      <c r="T20" s="347"/>
      <c r="U20" s="351"/>
    </row>
    <row r="21" spans="1:22" ht="31.35" customHeight="1">
      <c r="A21" s="29">
        <v>3</v>
      </c>
      <c r="B21" s="342" t="s">
        <v>61</v>
      </c>
      <c r="C21" s="343"/>
      <c r="D21" s="343"/>
      <c r="E21" s="19" t="s">
        <v>70</v>
      </c>
      <c r="F21" s="31">
        <v>8</v>
      </c>
      <c r="G21" s="342" t="s">
        <v>67</v>
      </c>
      <c r="H21" s="343"/>
      <c r="I21" s="343"/>
      <c r="J21" s="23" t="s">
        <v>70</v>
      </c>
      <c r="L21" s="226">
        <v>3</v>
      </c>
      <c r="M21" s="228"/>
      <c r="N21" s="229"/>
      <c r="O21" s="230"/>
      <c r="P21" s="38" t="s">
        <v>24</v>
      </c>
      <c r="Q21" s="340"/>
      <c r="R21" s="341"/>
      <c r="S21" s="232"/>
      <c r="T21" s="329"/>
      <c r="U21" s="350" t="s">
        <v>23</v>
      </c>
    </row>
    <row r="22" spans="1:22" ht="31.35" customHeight="1" thickBot="1">
      <c r="A22" s="28">
        <v>4</v>
      </c>
      <c r="B22" s="237" t="s">
        <v>46</v>
      </c>
      <c r="C22" s="237"/>
      <c r="D22" s="237"/>
      <c r="E22" s="20" t="s">
        <v>70</v>
      </c>
      <c r="F22" s="27">
        <v>9</v>
      </c>
      <c r="G22" s="237" t="s">
        <v>68</v>
      </c>
      <c r="H22" s="330"/>
      <c r="I22" s="330"/>
      <c r="J22" s="22" t="s">
        <v>70</v>
      </c>
      <c r="L22" s="227"/>
      <c r="M22" s="248"/>
      <c r="N22" s="249"/>
      <c r="O22" s="250"/>
      <c r="P22" s="37" t="s">
        <v>24</v>
      </c>
      <c r="Q22" s="35" t="s">
        <v>53</v>
      </c>
      <c r="R22" s="345" t="s">
        <v>59</v>
      </c>
      <c r="S22" s="346"/>
      <c r="T22" s="347"/>
      <c r="U22" s="351"/>
    </row>
    <row r="23" spans="1:22" ht="31.35" customHeight="1" thickBot="1">
      <c r="A23" s="30">
        <v>5</v>
      </c>
      <c r="B23" s="331" t="s">
        <v>47</v>
      </c>
      <c r="C23" s="332"/>
      <c r="D23" s="332"/>
      <c r="E23" s="21" t="s">
        <v>70</v>
      </c>
      <c r="F23" s="32">
        <v>10</v>
      </c>
      <c r="G23" s="331" t="s">
        <v>69</v>
      </c>
      <c r="H23" s="332"/>
      <c r="I23" s="332"/>
      <c r="J23" s="24" t="s">
        <v>28</v>
      </c>
      <c r="L23" s="226">
        <v>4</v>
      </c>
      <c r="M23" s="228"/>
      <c r="N23" s="229"/>
      <c r="O23" s="230"/>
      <c r="P23" s="38" t="s">
        <v>24</v>
      </c>
      <c r="Q23" s="340"/>
      <c r="R23" s="341"/>
      <c r="S23" s="232"/>
      <c r="T23" s="329"/>
      <c r="U23" s="350" t="s">
        <v>23</v>
      </c>
    </row>
    <row r="24" spans="1:22" ht="31.35" customHeight="1" thickBot="1">
      <c r="L24" s="227"/>
      <c r="M24" s="248"/>
      <c r="N24" s="249"/>
      <c r="O24" s="250"/>
      <c r="P24" s="36" t="s">
        <v>24</v>
      </c>
      <c r="Q24" s="34" t="s">
        <v>53</v>
      </c>
      <c r="R24" s="345" t="s">
        <v>59</v>
      </c>
      <c r="S24" s="346"/>
      <c r="T24" s="347"/>
      <c r="U24" s="351"/>
    </row>
    <row r="25" spans="1:22" ht="31.35" customHeight="1" thickBot="1">
      <c r="A25" s="221" t="s">
        <v>48</v>
      </c>
      <c r="B25" s="221"/>
      <c r="C25" s="221"/>
      <c r="D25" s="221"/>
      <c r="E25" s="221"/>
      <c r="F25" s="221"/>
      <c r="G25" s="221"/>
      <c r="H25" s="221"/>
      <c r="I25" s="221"/>
      <c r="J25" s="221"/>
    </row>
    <row r="26" spans="1:22" ht="21.6" customHeight="1">
      <c r="A26" s="1" t="s">
        <v>14</v>
      </c>
      <c r="B26" s="1"/>
      <c r="C26" s="1"/>
      <c r="D26" s="1"/>
      <c r="E26" s="1"/>
      <c r="L26" s="207" t="s">
        <v>77</v>
      </c>
      <c r="M26" s="208"/>
      <c r="N26" s="208"/>
      <c r="O26" s="208"/>
      <c r="P26" s="208"/>
      <c r="Q26" s="208"/>
      <c r="R26" s="208"/>
      <c r="S26" s="208"/>
      <c r="T26" s="208"/>
      <c r="U26" s="209"/>
    </row>
    <row r="27" spans="1:22" ht="19.350000000000001" customHeight="1">
      <c r="A27" s="3" t="s">
        <v>81</v>
      </c>
      <c r="B27" s="1"/>
      <c r="C27" s="1"/>
      <c r="D27" s="1"/>
      <c r="E27" s="1"/>
      <c r="L27" s="387" t="s">
        <v>78</v>
      </c>
      <c r="M27" s="234"/>
      <c r="N27" s="234"/>
      <c r="O27" s="234"/>
      <c r="P27" s="234"/>
      <c r="Q27" s="234"/>
      <c r="R27" s="234"/>
      <c r="S27" s="234"/>
      <c r="T27" s="234"/>
      <c r="U27" s="388"/>
    </row>
    <row r="28" spans="1:22" ht="21.6" customHeight="1" thickBot="1">
      <c r="A28" s="1"/>
      <c r="B28" s="1"/>
      <c r="C28" s="1"/>
      <c r="D28" s="1"/>
      <c r="E28" s="333" t="s">
        <v>76</v>
      </c>
      <c r="F28" s="333"/>
      <c r="G28" s="333"/>
      <c r="H28" s="333"/>
      <c r="I28" s="333"/>
      <c r="J28" s="333"/>
      <c r="L28" s="39" t="s">
        <v>79</v>
      </c>
      <c r="M28" s="40"/>
      <c r="N28" s="40"/>
      <c r="O28" s="40"/>
      <c r="P28" s="40"/>
      <c r="Q28" s="40"/>
      <c r="R28" s="40"/>
      <c r="S28" s="40"/>
      <c r="T28" s="40"/>
      <c r="U28" s="41"/>
    </row>
    <row r="29" spans="1:22" ht="19.350000000000001" customHeight="1" thickBot="1">
      <c r="A29" s="1" t="s">
        <v>15</v>
      </c>
      <c r="B29" s="1"/>
      <c r="C29" s="1"/>
      <c r="D29" s="1"/>
      <c r="E29" s="1"/>
      <c r="L29" s="210" t="s">
        <v>80</v>
      </c>
      <c r="M29" s="211"/>
      <c r="N29" s="211"/>
      <c r="O29" s="211"/>
      <c r="P29" s="211"/>
      <c r="Q29" s="211"/>
      <c r="R29" s="211"/>
      <c r="S29" s="211"/>
      <c r="T29" s="211"/>
      <c r="U29" s="212"/>
    </row>
    <row r="30" spans="1:22" ht="21.6" customHeight="1"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2" ht="19.350000000000001" customHeight="1"/>
    <row r="32" spans="1:22" ht="21.6" customHeight="1"/>
    <row r="33" spans="7:7" ht="19.350000000000001" customHeight="1"/>
    <row r="34" spans="7:7" ht="5.25" customHeight="1"/>
    <row r="35" spans="7:7" ht="15" customHeight="1"/>
    <row r="36" spans="7:7" ht="15" customHeight="1"/>
    <row r="37" spans="7:7" ht="5.0999999999999996" customHeight="1"/>
    <row r="38" spans="7:7" ht="16.5" customHeight="1"/>
    <row r="39" spans="7:7" ht="16.5" customHeight="1"/>
    <row r="40" spans="7:7" ht="16.5" customHeight="1"/>
    <row r="41" spans="7:7" ht="22.5" customHeight="1"/>
    <row r="42" spans="7:7" ht="19.5" customHeight="1"/>
    <row r="43" spans="7:7" ht="15.75" customHeight="1"/>
    <row r="44" spans="7:7" ht="18" customHeight="1"/>
    <row r="48" spans="7:7">
      <c r="G48" s="2"/>
    </row>
  </sheetData>
  <sheetProtection sheet="1" objects="1" scenarios="1"/>
  <mergeCells count="126">
    <mergeCell ref="L29:U29"/>
    <mergeCell ref="L27:U27"/>
    <mergeCell ref="L26:U26"/>
    <mergeCell ref="Q19:R19"/>
    <mergeCell ref="S19:T19"/>
    <mergeCell ref="U19:U20"/>
    <mergeCell ref="R20:T20"/>
    <mergeCell ref="L21:L22"/>
    <mergeCell ref="Q21:R21"/>
    <mergeCell ref="S21:T21"/>
    <mergeCell ref="R22:T22"/>
    <mergeCell ref="L23:L24"/>
    <mergeCell ref="Q23:R23"/>
    <mergeCell ref="S23:T23"/>
    <mergeCell ref="M21:O21"/>
    <mergeCell ref="M22:O22"/>
    <mergeCell ref="U23:U24"/>
    <mergeCell ref="R24:T24"/>
    <mergeCell ref="M23:O23"/>
    <mergeCell ref="M24:O24"/>
    <mergeCell ref="U21:U22"/>
    <mergeCell ref="L1:U1"/>
    <mergeCell ref="A1:J1"/>
    <mergeCell ref="B3:D3"/>
    <mergeCell ref="E3:F3"/>
    <mergeCell ref="G3:J3"/>
    <mergeCell ref="B4:F4"/>
    <mergeCell ref="M16:O16"/>
    <mergeCell ref="Q16:R16"/>
    <mergeCell ref="S16:T16"/>
    <mergeCell ref="G4:G5"/>
    <mergeCell ref="H4:J5"/>
    <mergeCell ref="B5:F5"/>
    <mergeCell ref="B6:F6"/>
    <mergeCell ref="H6:J6"/>
    <mergeCell ref="B7:C7"/>
    <mergeCell ref="D7:D8"/>
    <mergeCell ref="E7:F7"/>
    <mergeCell ref="H7:J7"/>
    <mergeCell ref="B8:C8"/>
    <mergeCell ref="E8:F8"/>
    <mergeCell ref="H8:J8"/>
    <mergeCell ref="A9:A12"/>
    <mergeCell ref="C9:F9"/>
    <mergeCell ref="G9:G10"/>
    <mergeCell ref="H9:H10"/>
    <mergeCell ref="I9:I10"/>
    <mergeCell ref="J9:J10"/>
    <mergeCell ref="C10:F10"/>
    <mergeCell ref="C11:F11"/>
    <mergeCell ref="M3:U3"/>
    <mergeCell ref="M4:O4"/>
    <mergeCell ref="Q4:R4"/>
    <mergeCell ref="S4:T4"/>
    <mergeCell ref="S7:T7"/>
    <mergeCell ref="U7:U8"/>
    <mergeCell ref="R8:T8"/>
    <mergeCell ref="M5:O6"/>
    <mergeCell ref="P5:P6"/>
    <mergeCell ref="Q5:R5"/>
    <mergeCell ref="S5:T5"/>
    <mergeCell ref="U5:U6"/>
    <mergeCell ref="R6:T6"/>
    <mergeCell ref="L11:L12"/>
    <mergeCell ref="M11:O12"/>
    <mergeCell ref="P11:P12"/>
    <mergeCell ref="Q11:R11"/>
    <mergeCell ref="S11:T11"/>
    <mergeCell ref="U11:U12"/>
    <mergeCell ref="U17:U18"/>
    <mergeCell ref="R18:T18"/>
    <mergeCell ref="L19:L20"/>
    <mergeCell ref="L5:L6"/>
    <mergeCell ref="G15:J15"/>
    <mergeCell ref="G20:I20"/>
    <mergeCell ref="A16:J16"/>
    <mergeCell ref="B18:D18"/>
    <mergeCell ref="G18:I18"/>
    <mergeCell ref="B19:D19"/>
    <mergeCell ref="G19:I19"/>
    <mergeCell ref="H11:J11"/>
    <mergeCell ref="C12:J12"/>
    <mergeCell ref="A13:A15"/>
    <mergeCell ref="C13:F13"/>
    <mergeCell ref="G13:G14"/>
    <mergeCell ref="H13:H14"/>
    <mergeCell ref="I13:I14"/>
    <mergeCell ref="J13:J14"/>
    <mergeCell ref="C14:F14"/>
    <mergeCell ref="L7:L8"/>
    <mergeCell ref="M7:O8"/>
    <mergeCell ref="P7:P8"/>
    <mergeCell ref="Q7:R7"/>
    <mergeCell ref="R12:T12"/>
    <mergeCell ref="L9:L10"/>
    <mergeCell ref="M9:O10"/>
    <mergeCell ref="P9:P10"/>
    <mergeCell ref="Q9:R9"/>
    <mergeCell ref="S9:T9"/>
    <mergeCell ref="U9:U10"/>
    <mergeCell ref="R10:T10"/>
    <mergeCell ref="S13:T13"/>
    <mergeCell ref="U13:U14"/>
    <mergeCell ref="R14:T14"/>
    <mergeCell ref="E28:J28"/>
    <mergeCell ref="L13:L14"/>
    <mergeCell ref="M13:O14"/>
    <mergeCell ref="P13:P14"/>
    <mergeCell ref="Q13:R13"/>
    <mergeCell ref="B21:D21"/>
    <mergeCell ref="G21:I21"/>
    <mergeCell ref="B20:D20"/>
    <mergeCell ref="C15:F15"/>
    <mergeCell ref="M20:O20"/>
    <mergeCell ref="L17:L18"/>
    <mergeCell ref="Q17:R17"/>
    <mergeCell ref="G23:I23"/>
    <mergeCell ref="S17:T17"/>
    <mergeCell ref="M17:O17"/>
    <mergeCell ref="M18:O18"/>
    <mergeCell ref="M19:O19"/>
    <mergeCell ref="B22:D22"/>
    <mergeCell ref="G22:I22"/>
    <mergeCell ref="B23:D23"/>
    <mergeCell ref="A17:J17"/>
    <mergeCell ref="A25:J25"/>
  </mergeCells>
  <phoneticPr fontId="2"/>
  <pageMargins left="0.59055118110236227" right="0.39370078740157483" top="0.59055118110236227" bottom="0.39370078740157483" header="0.51181102362204722" footer="0.51181102362204722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データ整理</vt:lpstr>
      <vt:lpstr>入力フォーム</vt:lpstr>
      <vt:lpstr>申し込み用紙</vt:lpstr>
      <vt:lpstr>申込書サンプル</vt:lpstr>
      <vt:lpstr>申し込み用紙!Print_Area</vt:lpstr>
      <vt:lpstr>申込書サンプル!Print_Area</vt:lpstr>
      <vt:lpstr>入力データ整理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tuutairen-01</dc:creator>
  <cp:lastModifiedBy>tuutairen-01</cp:lastModifiedBy>
  <cp:lastPrinted>2023-05-08T06:25:57Z</cp:lastPrinted>
  <dcterms:created xsi:type="dcterms:W3CDTF">2011-05-23T06:39:51Z</dcterms:created>
  <dcterms:modified xsi:type="dcterms:W3CDTF">2023-05-31T05:04:07Z</dcterms:modified>
</cp:coreProperties>
</file>